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07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521c33041de24928/סדנאות עיצוב סופי/סדנה מס 1/"/>
    </mc:Choice>
  </mc:AlternateContent>
  <xr:revisionPtr revIDLastSave="341" documentId="13_ncr:1_{91BE67A7-3E2E-4173-B2B3-DE650F663371}" xr6:coauthVersionLast="46" xr6:coauthVersionMax="46" xr10:uidLastSave="{366A2310-AEA1-4DCE-AA33-E2F81B47D184}"/>
  <bookViews>
    <workbookView xWindow="-120" yWindow="-120" windowWidth="20730" windowHeight="11160" tabRatio="953" xr2:uid="{00000000-000D-0000-FFFF-FFFF00000000}"/>
  </bookViews>
  <sheets>
    <sheet name="Vlookup - Invoice #1" sheetId="28" r:id="rId1"/>
    <sheet name="Vlookup - Invoice EX2 #2" sheetId="30" r:id="rId2"/>
    <sheet name="Crosscheck #3" sheetId="25" r:id="rId3"/>
    <sheet name="Crosscheck EX2 #4" sheetId="36" r:id="rId4"/>
    <sheet name="Commissions #5" sheetId="5" r:id="rId5"/>
    <sheet name="Exchange Rate #6" sheetId="2" r:id="rId6"/>
    <sheet name="Payment due date #7" sheetId="26" r:id="rId7"/>
    <sheet name="Tests Result #8 " sheetId="33" r:id="rId8"/>
    <sheet name="Test Information #9" sheetId="34" r:id="rId9"/>
    <sheet name="E5" sheetId="3" state="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26" l="1"/>
  <c r="D9" i="5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" i="36"/>
  <c r="F9" i="25"/>
  <c r="G20" i="34"/>
  <c r="D12" i="5"/>
  <c r="G14" i="34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E8" i="2"/>
  <c r="E9" i="2"/>
  <c r="E10" i="2"/>
  <c r="E11" i="2"/>
  <c r="E12" i="2"/>
  <c r="E13" i="2"/>
  <c r="E14" i="2"/>
  <c r="E15" i="2"/>
  <c r="E16" i="2"/>
  <c r="E17" i="2"/>
  <c r="E18" i="2"/>
  <c r="E19" i="2"/>
  <c r="D10" i="5"/>
  <c r="D11" i="5"/>
  <c r="D13" i="5"/>
  <c r="D14" i="5"/>
  <c r="D15" i="5"/>
  <c r="D16" i="5"/>
  <c r="D17" i="5"/>
  <c r="D18" i="5"/>
  <c r="D19" i="5"/>
  <c r="D20" i="5"/>
  <c r="D21" i="5"/>
  <c r="D22" i="5"/>
  <c r="D23" i="5"/>
  <c r="D24" i="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" i="30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8" i="28"/>
  <c r="G12" i="34" l="1"/>
  <c r="G16" i="34" l="1"/>
  <c r="G18" i="34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K7" i="2" l="1"/>
</calcChain>
</file>

<file path=xl/sharedStrings.xml><?xml version="1.0" encoding="utf-8"?>
<sst xmlns="http://schemas.openxmlformats.org/spreadsheetml/2006/main" count="625" uniqueCount="211">
  <si>
    <t>Order Number</t>
  </si>
  <si>
    <t>Date</t>
  </si>
  <si>
    <t>QTY</t>
  </si>
  <si>
    <t>Price</t>
  </si>
  <si>
    <t>Rate</t>
  </si>
  <si>
    <t>11274-4-53</t>
  </si>
  <si>
    <t>11246-5-54</t>
  </si>
  <si>
    <t>11245-4-54</t>
  </si>
  <si>
    <t>11295-3-53</t>
  </si>
  <si>
    <t>11225-4-55</t>
  </si>
  <si>
    <t>11258-3-51</t>
  </si>
  <si>
    <t>11252-5-51</t>
  </si>
  <si>
    <t>11238-6-53</t>
  </si>
  <si>
    <t>11282-4-55</t>
  </si>
  <si>
    <t>11282-4-52</t>
  </si>
  <si>
    <t>11262-4-52</t>
  </si>
  <si>
    <t>11280-2-54</t>
  </si>
  <si>
    <t>11249-8-51</t>
  </si>
  <si>
    <t>11289-3-55</t>
  </si>
  <si>
    <t>11261-3-54</t>
  </si>
  <si>
    <t>11287-1-55</t>
  </si>
  <si>
    <t>11292-6-52</t>
  </si>
  <si>
    <t>11269-5-54</t>
  </si>
  <si>
    <t>11300-4-51</t>
  </si>
  <si>
    <t>11290-4-51</t>
  </si>
  <si>
    <t>11293-1-51</t>
  </si>
  <si>
    <t>11271-2-53</t>
  </si>
  <si>
    <t>11223-2-55</t>
  </si>
  <si>
    <t>11267-3-54</t>
  </si>
  <si>
    <t>11261-3-51</t>
  </si>
  <si>
    <t>11270-1-53</t>
  </si>
  <si>
    <t>11296-4-54</t>
  </si>
  <si>
    <t>11289-3-51</t>
  </si>
  <si>
    <t>11239-7-51</t>
  </si>
  <si>
    <t>11252-5-52</t>
  </si>
  <si>
    <t>11226-5-53</t>
  </si>
  <si>
    <t>Code</t>
  </si>
  <si>
    <t>Moran, Tal</t>
  </si>
  <si>
    <t>Michal, Peretz</t>
  </si>
  <si>
    <t>Sahron, Aviv</t>
  </si>
  <si>
    <t>Asaf, Danon</t>
  </si>
  <si>
    <t>Mirit, Cohen</t>
  </si>
  <si>
    <t>Tomer, Keinan</t>
  </si>
  <si>
    <t>Meital, Geffen</t>
  </si>
  <si>
    <t>Itai, Katz</t>
  </si>
  <si>
    <t>Liron, Gueta</t>
  </si>
  <si>
    <t>Hadar, Ashkenazi</t>
  </si>
  <si>
    <t>Nurit, Asher</t>
  </si>
  <si>
    <t>Hilla, Barak</t>
  </si>
  <si>
    <t>Orly, Gonen</t>
  </si>
  <si>
    <t>Hadas, Levy</t>
  </si>
  <si>
    <t>Guy, Dror</t>
  </si>
  <si>
    <t>Shany, Avshalom</t>
  </si>
  <si>
    <t>Name</t>
  </si>
  <si>
    <t>Sales</t>
  </si>
  <si>
    <t>Total Sales</t>
  </si>
  <si>
    <t>Commission</t>
  </si>
  <si>
    <t>Exchange Rate</t>
  </si>
  <si>
    <t>January Commissions report</t>
  </si>
  <si>
    <t>51</t>
  </si>
  <si>
    <t>TRP400</t>
  </si>
  <si>
    <t>TRP300</t>
  </si>
  <si>
    <t>VF300</t>
  </si>
  <si>
    <t>VS2200</t>
  </si>
  <si>
    <t>VX1900</t>
  </si>
  <si>
    <t>טבלה מס 1</t>
  </si>
  <si>
    <t xml:space="preserve">טבלה מס' 2 </t>
  </si>
  <si>
    <t>Type</t>
  </si>
  <si>
    <t>Client</t>
  </si>
  <si>
    <t>Unit Type</t>
  </si>
  <si>
    <t>U-1225541</t>
  </si>
  <si>
    <t>Smartmedical</t>
  </si>
  <si>
    <t>Smartchip</t>
  </si>
  <si>
    <t>U-1225542</t>
  </si>
  <si>
    <t>Bio25tech</t>
  </si>
  <si>
    <t>U-1225543</t>
  </si>
  <si>
    <t>Isratech</t>
  </si>
  <si>
    <t>MicroLed</t>
  </si>
  <si>
    <t>U-1225544</t>
  </si>
  <si>
    <t>DentalSmart</t>
  </si>
  <si>
    <t>U-1225545</t>
  </si>
  <si>
    <t>Biogroup</t>
  </si>
  <si>
    <t>Smartcard</t>
  </si>
  <si>
    <t>U-1225546</t>
  </si>
  <si>
    <t>U-1225547</t>
  </si>
  <si>
    <t>micro system/20M</t>
  </si>
  <si>
    <t>U-1225548</t>
  </si>
  <si>
    <t>U-1225549</t>
  </si>
  <si>
    <t>U-1225550</t>
  </si>
  <si>
    <t>U-1225551</t>
  </si>
  <si>
    <t>Micro system/19M</t>
  </si>
  <si>
    <t>U-1225552</t>
  </si>
  <si>
    <t>Airpalst/85</t>
  </si>
  <si>
    <t>U-1225553</t>
  </si>
  <si>
    <t>U-1225554</t>
  </si>
  <si>
    <t>Madda25</t>
  </si>
  <si>
    <t>U-1225555</t>
  </si>
  <si>
    <t>U-1225556</t>
  </si>
  <si>
    <t>U-1225557</t>
  </si>
  <si>
    <t>U-1225558</t>
  </si>
  <si>
    <t>U-1225559</t>
  </si>
  <si>
    <t>U-1225560</t>
  </si>
  <si>
    <t>Topmedical</t>
  </si>
  <si>
    <t>U-1225561</t>
  </si>
  <si>
    <t>U-1225562</t>
  </si>
  <si>
    <t>U-1225563</t>
  </si>
  <si>
    <t>U-1225564</t>
  </si>
  <si>
    <t>U-1225565</t>
  </si>
  <si>
    <t>U-1225566</t>
  </si>
  <si>
    <t>U-1225567</t>
  </si>
  <si>
    <t>U-1225568</t>
  </si>
  <si>
    <t>Units Sold</t>
  </si>
  <si>
    <t>Total</t>
  </si>
  <si>
    <t>Due Date</t>
  </si>
  <si>
    <t>Client Name</t>
  </si>
  <si>
    <t>Terms of Payment</t>
  </si>
  <si>
    <t>Delivery Date</t>
  </si>
  <si>
    <t>% Commission</t>
  </si>
  <si>
    <t>Check</t>
  </si>
  <si>
    <t>Product Code</t>
  </si>
  <si>
    <t>A-5105</t>
  </si>
  <si>
    <t>A-5101</t>
  </si>
  <si>
    <t>A-5103</t>
  </si>
  <si>
    <t>Client Code</t>
  </si>
  <si>
    <t>Production Cost</t>
  </si>
  <si>
    <t>Webcam</t>
  </si>
  <si>
    <t>A-5102</t>
  </si>
  <si>
    <t>Speakers</t>
  </si>
  <si>
    <t>Headphone</t>
  </si>
  <si>
    <t>A-5104</t>
  </si>
  <si>
    <t>Laptop</t>
  </si>
  <si>
    <t>Desktop Screen</t>
  </si>
  <si>
    <t>Product Name</t>
  </si>
  <si>
    <t>Product Price</t>
  </si>
  <si>
    <t>A-5106</t>
  </si>
  <si>
    <t>Test ID</t>
  </si>
  <si>
    <t>Test Type</t>
  </si>
  <si>
    <t>PDF Link</t>
  </si>
  <si>
    <t>Test Threshold Results</t>
  </si>
  <si>
    <t>Min threshold</t>
  </si>
  <si>
    <t>Max threshold</t>
  </si>
  <si>
    <t>Type#100</t>
  </si>
  <si>
    <t>Type#120</t>
  </si>
  <si>
    <t>Type#140</t>
  </si>
  <si>
    <t>Type#160</t>
  </si>
  <si>
    <t>Type#180</t>
  </si>
  <si>
    <t>Type#200</t>
  </si>
  <si>
    <t>Type#220</t>
  </si>
  <si>
    <t>Type#240</t>
  </si>
  <si>
    <t>Type#260</t>
  </si>
  <si>
    <t>Type#280</t>
  </si>
  <si>
    <t>ID120</t>
  </si>
  <si>
    <t>ID121</t>
  </si>
  <si>
    <t>ID122</t>
  </si>
  <si>
    <t>ID123</t>
  </si>
  <si>
    <t>ID124</t>
  </si>
  <si>
    <t>ID125</t>
  </si>
  <si>
    <t>ID126</t>
  </si>
  <si>
    <t>ID127</t>
  </si>
  <si>
    <t>ID128</t>
  </si>
  <si>
    <t>ID129</t>
  </si>
  <si>
    <t>ID130</t>
  </si>
  <si>
    <t>ID131</t>
  </si>
  <si>
    <t>ID132</t>
  </si>
  <si>
    <t>ID133</t>
  </si>
  <si>
    <t>ID134</t>
  </si>
  <si>
    <t>ID135</t>
  </si>
  <si>
    <t>ID136</t>
  </si>
  <si>
    <t>ID137</t>
  </si>
  <si>
    <t>ID138</t>
  </si>
  <si>
    <t>ID139</t>
  </si>
  <si>
    <t>Test Summary By ID</t>
  </si>
  <si>
    <t>Test Result</t>
  </si>
  <si>
    <t>Max Threshlod</t>
  </si>
  <si>
    <t>Min Threshlod</t>
  </si>
  <si>
    <t>Link to PDF File</t>
  </si>
  <si>
    <t>www.excel-it.co.il</t>
  </si>
  <si>
    <r>
      <t xml:space="preserve">Excel-iT's 
</t>
    </r>
    <r>
      <rPr>
        <b/>
        <sz val="14"/>
        <color rgb="FF002060"/>
        <rFont val="Calibri"/>
        <family val="2"/>
        <scheme val="minor"/>
      </rPr>
      <t xml:space="preserve">Linkedin Company Page </t>
    </r>
  </si>
  <si>
    <r>
      <t xml:space="preserve">להזמנת קורסים וסדנאות
</t>
    </r>
    <r>
      <rPr>
        <b/>
        <sz val="18"/>
        <color rgb="FF002060"/>
        <rFont val="Calibri"/>
        <family val="2"/>
        <scheme val="minor"/>
      </rPr>
      <t>050-9579096</t>
    </r>
  </si>
  <si>
    <t>Name Solution</t>
  </si>
  <si>
    <t>Price Solution</t>
  </si>
  <si>
    <t>Product Solution</t>
  </si>
  <si>
    <t>check</t>
  </si>
  <si>
    <t>Check Solution</t>
  </si>
  <si>
    <t>Commission Solution</t>
  </si>
  <si>
    <t>Exchange Rate Solution</t>
  </si>
  <si>
    <t>Due Date Solution</t>
  </si>
  <si>
    <t>PDF.File-ID120</t>
  </si>
  <si>
    <t>PDF.File-ID121</t>
  </si>
  <si>
    <t>PDF.File-ID122</t>
  </si>
  <si>
    <t>PDF.File-ID123</t>
  </si>
  <si>
    <t>PDF.File-ID124</t>
  </si>
  <si>
    <t>PDF.File-ID125</t>
  </si>
  <si>
    <t>PDF.File-ID126</t>
  </si>
  <si>
    <t>PDF.File-ID127</t>
  </si>
  <si>
    <t>PDF.File-ID128</t>
  </si>
  <si>
    <t>PDF.File-ID129</t>
  </si>
  <si>
    <t>PDF.File-ID130</t>
  </si>
  <si>
    <t>PDF.File-ID131</t>
  </si>
  <si>
    <t>PDF.File-ID132</t>
  </si>
  <si>
    <t>PDF.File-ID133</t>
  </si>
  <si>
    <t>PDF.File-ID134</t>
  </si>
  <si>
    <t>PDF.File-ID135</t>
  </si>
  <si>
    <t>PDF.File-ID136</t>
  </si>
  <si>
    <t>PDF.File-ID137</t>
  </si>
  <si>
    <t>PDF.File-ID138</t>
  </si>
  <si>
    <t>PDF.File-ID139</t>
  </si>
  <si>
    <t>https://www.linkedin.com/company/37894736</t>
  </si>
  <si>
    <t>Link File Adress</t>
  </si>
  <si>
    <t>Result</t>
  </si>
  <si>
    <t>סרטון הכולל הסבר על פונקציית EOMONTH וחישוב שוטף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</si>
</sst>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dd\/mm\/yy"/>
    <numFmt numFmtId="166" formatCode="_(&quot;₪&quot;\ * #,##0_);_(&quot;₪&quot;\ * \(#,##0\);_(&quot;₪&quot;\ * &quot;-&quot;??_);_(@_)"/>
    <numFmt numFmtId="167" formatCode="_(* #,##0_);_(* \(#,##0\);_(* &quot;-&quot;??_);_(@_)"/>
    <numFmt numFmtId="168" formatCode="_([$$-409]* #,##0_);_([$$-409]* \(#,##0\);_([$$-409]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i/>
      <u/>
      <sz val="14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4D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>
      <alignment horizontal="center"/>
    </xf>
    <xf numFmtId="166" fontId="1" fillId="0" borderId="1" applyNumberFormat="0"/>
    <xf numFmtId="0" fontId="1" fillId="4" borderId="3" applyNumberFormat="0" applyFont="0" applyAlignment="0" applyProtection="0"/>
    <xf numFmtId="0" fontId="17" fillId="0" borderId="0" applyNumberFormat="0" applyFill="0" applyBorder="0" applyAlignment="0" applyProtection="0"/>
  </cellStyleXfs>
  <cellXfs count="78">
    <xf numFmtId="0" fontId="0" fillId="0" borderId="0" xfId="0"/>
    <xf numFmtId="0" fontId="2" fillId="2" borderId="0" xfId="2">
      <alignment horizontal="center"/>
    </xf>
    <xf numFmtId="0" fontId="1" fillId="0" borderId="1" xfId="3" applyNumberFormat="1"/>
    <xf numFmtId="14" fontId="1" fillId="0" borderId="1" xfId="3" applyNumberFormat="1"/>
    <xf numFmtId="167" fontId="1" fillId="0" borderId="1" xfId="1" applyNumberFormat="1" applyBorder="1"/>
    <xf numFmtId="165" fontId="1" fillId="0" borderId="1" xfId="3" applyNumberFormat="1"/>
    <xf numFmtId="0" fontId="2" fillId="2" borderId="0" xfId="2">
      <alignment horizontal="center"/>
    </xf>
    <xf numFmtId="166" fontId="1" fillId="3" borderId="1" xfId="3" applyNumberFormat="1" applyFill="1"/>
    <xf numFmtId="167" fontId="1" fillId="0" borderId="1" xfId="1" applyNumberFormat="1" applyFill="1" applyBorder="1"/>
    <xf numFmtId="0" fontId="4" fillId="0" borderId="1" xfId="3" applyNumberFormat="1" applyFont="1" applyAlignment="1">
      <alignment horizontal="center"/>
    </xf>
    <xf numFmtId="166" fontId="1" fillId="0" borderId="1" xfId="3" applyNumberFormat="1"/>
    <xf numFmtId="0" fontId="1" fillId="0" borderId="1" xfId="3" applyNumberFormat="1" applyAlignment="1">
      <alignment horizontal="center"/>
    </xf>
    <xf numFmtId="0" fontId="1" fillId="0" borderId="1" xfId="3" quotePrefix="1" applyNumberFormat="1"/>
    <xf numFmtId="0" fontId="5" fillId="2" borderId="0" xfId="2" applyFont="1">
      <alignment horizontal="center"/>
    </xf>
    <xf numFmtId="168" fontId="1" fillId="0" borderId="1" xfId="3" applyNumberFormat="1"/>
    <xf numFmtId="14" fontId="0" fillId="0" borderId="0" xfId="0" applyNumberFormat="1"/>
    <xf numFmtId="14" fontId="1" fillId="0" borderId="1" xfId="3" applyNumberFormat="1" applyFill="1"/>
    <xf numFmtId="0" fontId="1" fillId="0" borderId="1" xfId="3" applyNumberFormat="1" applyFill="1" applyAlignment="1">
      <alignment horizontal="center"/>
    </xf>
    <xf numFmtId="0" fontId="1" fillId="0" borderId="1" xfId="3" applyNumberFormat="1" applyFill="1"/>
    <xf numFmtId="0" fontId="2" fillId="2" borderId="0" xfId="2">
      <alignment horizontal="center"/>
    </xf>
    <xf numFmtId="14" fontId="1" fillId="0" borderId="1" xfId="3" applyNumberFormat="1" applyProtection="1">
      <protection locked="0"/>
    </xf>
    <xf numFmtId="0" fontId="1" fillId="0" borderId="1" xfId="3" applyNumberFormat="1" applyAlignment="1" applyProtection="1">
      <alignment horizontal="center"/>
      <protection locked="0"/>
    </xf>
    <xf numFmtId="0" fontId="1" fillId="0" borderId="1" xfId="3" applyNumberFormat="1" applyProtection="1">
      <protection locked="0"/>
    </xf>
    <xf numFmtId="0" fontId="1" fillId="3" borderId="1" xfId="3" applyNumberFormat="1" applyFill="1" applyProtection="1"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Protection="1">
      <protection locked="0"/>
    </xf>
    <xf numFmtId="0" fontId="0" fillId="0" borderId="1" xfId="0" applyFill="1" applyBorder="1" applyProtection="1">
      <protection locked="0"/>
    </xf>
    <xf numFmtId="168" fontId="0" fillId="0" borderId="1" xfId="0" applyNumberFormat="1" applyFill="1" applyBorder="1" applyProtection="1">
      <protection locked="0"/>
    </xf>
    <xf numFmtId="168" fontId="0" fillId="0" borderId="8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168" fontId="0" fillId="0" borderId="10" xfId="0" applyNumberFormat="1" applyFill="1" applyBorder="1" applyProtection="1">
      <protection locked="0"/>
    </xf>
    <xf numFmtId="168" fontId="0" fillId="0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5" borderId="1" xfId="3" applyNumberFormat="1" applyFill="1" applyProtection="1">
      <protection locked="0"/>
    </xf>
    <xf numFmtId="0" fontId="2" fillId="2" borderId="0" xfId="2">
      <alignment horizontal="center"/>
    </xf>
    <xf numFmtId="0" fontId="0" fillId="0" borderId="0" xfId="0" applyProtection="1"/>
    <xf numFmtId="166" fontId="1" fillId="0" borderId="2" xfId="3" applyNumberFormat="1" applyBorder="1" applyProtection="1">
      <protection locked="0"/>
    </xf>
    <xf numFmtId="166" fontId="7" fillId="5" borderId="1" xfId="0" applyNumberFormat="1" applyFont="1" applyFill="1" applyBorder="1" applyProtection="1">
      <protection locked="0"/>
    </xf>
    <xf numFmtId="166" fontId="7" fillId="3" borderId="1" xfId="0" applyNumberFormat="1" applyFont="1" applyFill="1" applyBorder="1" applyProtection="1">
      <protection locked="0"/>
    </xf>
    <xf numFmtId="166" fontId="1" fillId="0" borderId="1" xfId="3" applyNumberFormat="1" applyProtection="1">
      <protection locked="0"/>
    </xf>
    <xf numFmtId="9" fontId="1" fillId="0" borderId="1" xfId="3" applyNumberFormat="1" applyProtection="1">
      <protection locked="0"/>
    </xf>
    <xf numFmtId="165" fontId="1" fillId="0" borderId="1" xfId="3" applyNumberFormat="1" applyProtection="1">
      <protection locked="0"/>
    </xf>
    <xf numFmtId="168" fontId="1" fillId="0" borderId="1" xfId="3" applyNumberFormat="1" applyProtection="1">
      <protection locked="0"/>
    </xf>
    <xf numFmtId="14" fontId="1" fillId="5" borderId="1" xfId="3" applyNumberFormat="1" applyFill="1" applyProtection="1">
      <protection locked="0"/>
    </xf>
    <xf numFmtId="14" fontId="1" fillId="3" borderId="1" xfId="3" applyNumberFormat="1" applyFill="1" applyProtection="1">
      <protection locked="0"/>
    </xf>
    <xf numFmtId="0" fontId="4" fillId="0" borderId="1" xfId="3" applyNumberFormat="1" applyFont="1" applyProtection="1">
      <protection locked="0"/>
    </xf>
    <xf numFmtId="0" fontId="0" fillId="0" borderId="0" xfId="0" applyFill="1" applyProtection="1">
      <protection locked="0"/>
    </xf>
    <xf numFmtId="167" fontId="0" fillId="0" borderId="0" xfId="1" applyNumberFormat="1" applyFont="1" applyAlignment="1">
      <alignment horizontal="center"/>
    </xf>
    <xf numFmtId="0" fontId="4" fillId="0" borderId="1" xfId="3" applyNumberFormat="1" applyFont="1" applyAlignment="1" applyProtection="1">
      <alignment horizontal="center"/>
      <protection locked="0"/>
    </xf>
    <xf numFmtId="14" fontId="3" fillId="0" borderId="0" xfId="0" applyNumberFormat="1" applyFont="1" applyProtection="1">
      <protection locked="0"/>
    </xf>
    <xf numFmtId="0" fontId="0" fillId="0" borderId="0" xfId="0" applyFill="1"/>
    <xf numFmtId="0" fontId="0" fillId="0" borderId="0" xfId="0" applyBorder="1" applyProtection="1">
      <protection locked="0"/>
    </xf>
    <xf numFmtId="0" fontId="13" fillId="0" borderId="0" xfId="0" applyFont="1" applyBorder="1" applyProtection="1">
      <protection locked="0"/>
    </xf>
    <xf numFmtId="0" fontId="16" fillId="0" borderId="3" xfId="4" applyFont="1" applyFill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14" fillId="3" borderId="3" xfId="4" applyFont="1" applyFill="1" applyAlignment="1" applyProtection="1">
      <alignment horizontal="center"/>
      <protection locked="0"/>
    </xf>
    <xf numFmtId="167" fontId="14" fillId="3" borderId="3" xfId="1" applyNumberFormat="1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167" fontId="14" fillId="3" borderId="3" xfId="1" applyNumberFormat="1" applyFont="1" applyFill="1" applyBorder="1" applyProtection="1">
      <protection locked="0"/>
    </xf>
    <xf numFmtId="0" fontId="23" fillId="3" borderId="3" xfId="5" applyFont="1" applyFill="1" applyBorder="1" applyAlignment="1" applyProtection="1">
      <alignment horizontal="center" vertical="center"/>
      <protection locked="0"/>
    </xf>
    <xf numFmtId="0" fontId="22" fillId="3" borderId="3" xfId="5" applyFont="1" applyFill="1" applyBorder="1" applyAlignment="1" applyProtection="1">
      <alignment horizontal="center" vertical="center"/>
      <protection locked="0"/>
    </xf>
    <xf numFmtId="0" fontId="2" fillId="2" borderId="0" xfId="2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0" fontId="17" fillId="0" borderId="0" xfId="5" applyProtection="1">
      <protection locked="0"/>
    </xf>
    <xf numFmtId="0" fontId="18" fillId="0" borderId="0" xfId="5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5" applyFont="1" applyAlignment="1" applyProtection="1">
      <alignment horizontal="center" vertical="center" wrapText="1"/>
      <protection locked="0"/>
    </xf>
    <xf numFmtId="0" fontId="21" fillId="0" borderId="0" xfId="5" applyFont="1" applyAlignment="1">
      <alignment horizontal="center" vertical="center" wrapText="1"/>
    </xf>
    <xf numFmtId="0" fontId="21" fillId="0" borderId="0" xfId="5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2" applyFont="1" applyFill="1">
      <alignment horizontal="center"/>
    </xf>
    <xf numFmtId="0" fontId="2" fillId="2" borderId="0" xfId="2">
      <alignment horizontal="center"/>
    </xf>
    <xf numFmtId="0" fontId="13" fillId="0" borderId="1" xfId="3" applyNumberFormat="1" applyFont="1" applyProtection="1"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horizontal="center"/>
      <protection locked="0"/>
    </xf>
  </cellXfs>
  <cellStyles count="6">
    <cellStyle name="Comma" xfId="1" builtinId="3"/>
    <cellStyle name="Headre 1" xfId="2" xr:uid="{84256449-ACC0-4B90-A39D-BC920D0F6EFD}"/>
    <cellStyle name="Normal" xfId="0" builtinId="0"/>
    <cellStyle name="Values 1" xfId="3" xr:uid="{3329D7E4-630E-4D63-A5B9-BC5C7F1C7EE1}"/>
    <cellStyle name="היפר-קישור" xfId="5" builtinId="8"/>
    <cellStyle name="הערה" xfId="4" builtinId="1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575"/>
        </patternFill>
      </fill>
    </dxf>
    <dxf>
      <fill>
        <patternFill>
          <bgColor rgb="FFFF818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* #,##0_);_(* \(#,##0\);_(* &quot;-&quot;??_);_(@_)"/>
      <alignment horizontal="center" vertical="bottom" textRotation="0" wrapText="0" indent="0" justifyLastLine="0" shrinkToFit="0" readingOrder="0"/>
    </dxf>
    <dxf>
      <numFmt numFmtId="167" formatCode="_(* #,##0_);_(* \(#,##0\);_(* &quot;-&quot;??_);_(@_)"/>
      <alignment horizontal="center" vertical="bottom" textRotation="0" wrapText="0" indent="0" justifyLastLine="0" shrinkToFit="0" readingOrder="0"/>
    </dxf>
    <dxf>
      <numFmt numFmtId="169" formatCode="dd/mm/yy"/>
    </dxf>
    <dxf>
      <font>
        <color rgb="FF9C5700"/>
      </font>
      <fill>
        <patternFill>
          <bgColor rgb="FFFFEB9C"/>
        </patternFill>
      </fill>
    </dxf>
    <dxf>
      <fill>
        <patternFill>
          <bgColor rgb="FFFFE07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575"/>
      <color rgb="FFFF8181"/>
      <color rgb="FFFF7171"/>
      <color rgb="FFFF6969"/>
      <color rgb="FFCCF4D9"/>
      <color rgb="FF680000"/>
      <color rgb="FFB40000"/>
      <color rgb="FFE60000"/>
      <color rgb="FFFFA7A7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4</xdr:row>
      <xdr:rowOff>85725</xdr:rowOff>
    </xdr:from>
    <xdr:to>
      <xdr:col>18</xdr:col>
      <xdr:colOff>95250</xdr:colOff>
      <xdr:row>4</xdr:row>
      <xdr:rowOff>95250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AE27B165-B155-4852-A2C5-6AE1F5EE407D}"/>
            </a:ext>
          </a:extLst>
        </xdr:cNvPr>
        <xdr:cNvCxnSpPr/>
      </xdr:nvCxnSpPr>
      <xdr:spPr>
        <a:xfrm flipV="1">
          <a:off x="1200150" y="847725"/>
          <a:ext cx="12315825" cy="95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0</xdr:row>
      <xdr:rowOff>180975</xdr:rowOff>
    </xdr:from>
    <xdr:to>
      <xdr:col>11</xdr:col>
      <xdr:colOff>152400</xdr:colOff>
      <xdr:row>4</xdr:row>
      <xdr:rowOff>9525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117BBC92-CD83-407E-8A99-4F8F83DF10EC}"/>
            </a:ext>
          </a:extLst>
        </xdr:cNvPr>
        <xdr:cNvCxnSpPr/>
      </xdr:nvCxnSpPr>
      <xdr:spPr>
        <a:xfrm>
          <a:off x="10020300" y="180975"/>
          <a:ext cx="0" cy="590550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1</xdr:row>
      <xdr:rowOff>19050</xdr:rowOff>
    </xdr:from>
    <xdr:to>
      <xdr:col>7</xdr:col>
      <xdr:colOff>228600</xdr:colOff>
      <xdr:row>4</xdr:row>
      <xdr:rowOff>28575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820FE601-E22A-4BB9-B5F6-9C50BEAE13C0}"/>
            </a:ext>
          </a:extLst>
        </xdr:cNvPr>
        <xdr:cNvCxnSpPr/>
      </xdr:nvCxnSpPr>
      <xdr:spPr>
        <a:xfrm>
          <a:off x="6524625" y="209550"/>
          <a:ext cx="0" cy="5810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962025</xdr:colOff>
      <xdr:row>1</xdr:row>
      <xdr:rowOff>171450</xdr:rowOff>
    </xdr:from>
    <xdr:to>
      <xdr:col>10</xdr:col>
      <xdr:colOff>342899</xdr:colOff>
      <xdr:row>3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F5973D2-4219-4073-83A5-3A63537DB332}"/>
            </a:ext>
          </a:extLst>
        </xdr:cNvPr>
        <xdr:cNvGrpSpPr/>
      </xdr:nvGrpSpPr>
      <xdr:grpSpPr>
        <a:xfrm>
          <a:off x="9258300" y="361950"/>
          <a:ext cx="390524" cy="285750"/>
          <a:chOff x="9439275" y="333375"/>
          <a:chExt cx="390524" cy="285750"/>
        </a:xfrm>
      </xdr:grpSpPr>
      <xdr:sp macro="" textlink="">
        <xdr:nvSpPr>
          <xdr:cNvPr id="37" name="Arrow: Chevron 36">
            <a:extLst>
              <a:ext uri="{FF2B5EF4-FFF2-40B4-BE49-F238E27FC236}">
                <a16:creationId xmlns:a16="http://schemas.microsoft.com/office/drawing/2014/main" id="{45B39937-76B4-4096-8F7F-E9790C1D2443}"/>
              </a:ext>
            </a:extLst>
          </xdr:cNvPr>
          <xdr:cNvSpPr/>
        </xdr:nvSpPr>
        <xdr:spPr>
          <a:xfrm>
            <a:off x="9439275" y="333375"/>
            <a:ext cx="190500" cy="285750"/>
          </a:xfrm>
          <a:prstGeom prst="chevron">
            <a:avLst/>
          </a:prstGeom>
          <a:solidFill>
            <a:srgbClr val="9FEBB8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38" name="Arrow: Chevron 37">
            <a:extLst>
              <a:ext uri="{FF2B5EF4-FFF2-40B4-BE49-F238E27FC236}">
                <a16:creationId xmlns:a16="http://schemas.microsoft.com/office/drawing/2014/main" id="{6E041833-A024-4B72-8FF2-4FE2F8DA9BBD}"/>
              </a:ext>
            </a:extLst>
          </xdr:cNvPr>
          <xdr:cNvSpPr/>
        </xdr:nvSpPr>
        <xdr:spPr>
          <a:xfrm>
            <a:off x="9591674" y="333375"/>
            <a:ext cx="238125" cy="285750"/>
          </a:xfrm>
          <a:prstGeom prst="chevron">
            <a:avLst/>
          </a:prstGeom>
          <a:solidFill>
            <a:srgbClr val="9FEBB8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 editAs="absolute">
    <xdr:from>
      <xdr:col>1</xdr:col>
      <xdr:colOff>9525</xdr:colOff>
      <xdr:row>0</xdr:row>
      <xdr:rowOff>0</xdr:rowOff>
    </xdr:from>
    <xdr:to>
      <xdr:col>3</xdr:col>
      <xdr:colOff>574586</xdr:colOff>
      <xdr:row>5</xdr:row>
      <xdr:rowOff>66675</xdr:rowOff>
    </xdr:to>
    <xdr:pic>
      <xdr:nvPicPr>
        <xdr:cNvPr id="39" name="תמונה 1">
          <a:extLst>
            <a:ext uri="{FF2B5EF4-FFF2-40B4-BE49-F238E27FC236}">
              <a16:creationId xmlns:a16="http://schemas.microsoft.com/office/drawing/2014/main" id="{DE4C1477-0FF7-4D9E-86E6-5F76C4855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0"/>
          <a:ext cx="2422436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100265</xdr:colOff>
      <xdr:row>0</xdr:row>
      <xdr:rowOff>0</xdr:rowOff>
    </xdr:from>
    <xdr:to>
      <xdr:col>4</xdr:col>
      <xdr:colOff>259199</xdr:colOff>
      <xdr:row>4</xdr:row>
      <xdr:rowOff>184812</xdr:rowOff>
    </xdr:to>
    <xdr:pic>
      <xdr:nvPicPr>
        <xdr:cNvPr id="3" name="תמונה 1">
          <a:extLst>
            <a:ext uri="{FF2B5EF4-FFF2-40B4-BE49-F238E27FC236}">
              <a16:creationId xmlns:a16="http://schemas.microsoft.com/office/drawing/2014/main" id="{33782CC6-6E4B-4579-B000-5953381B0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" y="0"/>
          <a:ext cx="2274487" cy="946812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4</xdr:row>
      <xdr:rowOff>85725</xdr:rowOff>
    </xdr:from>
    <xdr:to>
      <xdr:col>18</xdr:col>
      <xdr:colOff>95250</xdr:colOff>
      <xdr:row>4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F143F62-49D3-4651-932B-E5C864D2A89C}"/>
            </a:ext>
          </a:extLst>
        </xdr:cNvPr>
        <xdr:cNvCxnSpPr/>
      </xdr:nvCxnSpPr>
      <xdr:spPr>
        <a:xfrm flipV="1">
          <a:off x="1076325" y="847725"/>
          <a:ext cx="13458825" cy="95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0</xdr:row>
      <xdr:rowOff>180975</xdr:rowOff>
    </xdr:from>
    <xdr:to>
      <xdr:col>11</xdr:col>
      <xdr:colOff>95250</xdr:colOff>
      <xdr:row>4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BD31FADF-D592-43E4-9A4A-B408050B31D7}"/>
            </a:ext>
          </a:extLst>
        </xdr:cNvPr>
        <xdr:cNvCxnSpPr/>
      </xdr:nvCxnSpPr>
      <xdr:spPr>
        <a:xfrm>
          <a:off x="10325100" y="180975"/>
          <a:ext cx="0" cy="590550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</xdr:row>
      <xdr:rowOff>19050</xdr:rowOff>
    </xdr:from>
    <xdr:to>
      <xdr:col>7</xdr:col>
      <xdr:colOff>9525</xdr:colOff>
      <xdr:row>4</xdr:row>
      <xdr:rowOff>28575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8015CCB-956E-4EED-A913-97C9EF7D9A3B}"/>
            </a:ext>
          </a:extLst>
        </xdr:cNvPr>
        <xdr:cNvCxnSpPr/>
      </xdr:nvCxnSpPr>
      <xdr:spPr>
        <a:xfrm>
          <a:off x="6667500" y="209550"/>
          <a:ext cx="0" cy="5810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1</xdr:row>
      <xdr:rowOff>142875</xdr:rowOff>
    </xdr:from>
    <xdr:to>
      <xdr:col>10</xdr:col>
      <xdr:colOff>323850</xdr:colOff>
      <xdr:row>3</xdr:row>
      <xdr:rowOff>47625</xdr:rowOff>
    </xdr:to>
    <xdr:sp macro="" textlink="">
      <xdr:nvSpPr>
        <xdr:cNvPr id="7" name="Arrow: Chevron 6">
          <a:extLst>
            <a:ext uri="{FF2B5EF4-FFF2-40B4-BE49-F238E27FC236}">
              <a16:creationId xmlns:a16="http://schemas.microsoft.com/office/drawing/2014/main" id="{8ED46E6B-F8E1-490B-98F4-66D97B185CC1}"/>
            </a:ext>
          </a:extLst>
        </xdr:cNvPr>
        <xdr:cNvSpPr/>
      </xdr:nvSpPr>
      <xdr:spPr>
        <a:xfrm>
          <a:off x="9801225" y="333375"/>
          <a:ext cx="190500" cy="285750"/>
        </a:xfrm>
        <a:prstGeom prst="chevron">
          <a:avLst/>
        </a:prstGeom>
        <a:solidFill>
          <a:srgbClr val="9FEBB8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285749</xdr:colOff>
      <xdr:row>1</xdr:row>
      <xdr:rowOff>142875</xdr:rowOff>
    </xdr:from>
    <xdr:to>
      <xdr:col>10</xdr:col>
      <xdr:colOff>523874</xdr:colOff>
      <xdr:row>3</xdr:row>
      <xdr:rowOff>47625</xdr:rowOff>
    </xdr:to>
    <xdr:sp macro="" textlink="">
      <xdr:nvSpPr>
        <xdr:cNvPr id="8" name="Arrow: Chevron 7">
          <a:extLst>
            <a:ext uri="{FF2B5EF4-FFF2-40B4-BE49-F238E27FC236}">
              <a16:creationId xmlns:a16="http://schemas.microsoft.com/office/drawing/2014/main" id="{1D4F09C3-297E-4A9A-A640-230EB3AB66FB}"/>
            </a:ext>
          </a:extLst>
        </xdr:cNvPr>
        <xdr:cNvSpPr/>
      </xdr:nvSpPr>
      <xdr:spPr>
        <a:xfrm>
          <a:off x="9953624" y="333375"/>
          <a:ext cx="238125" cy="285750"/>
        </a:xfrm>
        <a:prstGeom prst="chevron">
          <a:avLst/>
        </a:prstGeom>
        <a:solidFill>
          <a:srgbClr val="9FEBB8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4</xdr:row>
      <xdr:rowOff>85725</xdr:rowOff>
    </xdr:from>
    <xdr:to>
      <xdr:col>18</xdr:col>
      <xdr:colOff>95250</xdr:colOff>
      <xdr:row>4</xdr:row>
      <xdr:rowOff>95250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857E6E33-8A38-4F24-A801-4EEB90E4E9C3}"/>
            </a:ext>
          </a:extLst>
        </xdr:cNvPr>
        <xdr:cNvCxnSpPr/>
      </xdr:nvCxnSpPr>
      <xdr:spPr>
        <a:xfrm flipV="1">
          <a:off x="1076325" y="847725"/>
          <a:ext cx="13458825" cy="95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</xdr:row>
      <xdr:rowOff>19050</xdr:rowOff>
    </xdr:from>
    <xdr:to>
      <xdr:col>11</xdr:col>
      <xdr:colOff>95250</xdr:colOff>
      <xdr:row>4</xdr:row>
      <xdr:rowOff>38100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594ED79C-136E-4B18-A747-880330A3A019}"/>
            </a:ext>
          </a:extLst>
        </xdr:cNvPr>
        <xdr:cNvCxnSpPr/>
      </xdr:nvCxnSpPr>
      <xdr:spPr>
        <a:xfrm>
          <a:off x="8686800" y="209550"/>
          <a:ext cx="0" cy="590550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219075</xdr:colOff>
      <xdr:row>1</xdr:row>
      <xdr:rowOff>19050</xdr:rowOff>
    </xdr:from>
    <xdr:to>
      <xdr:col>7</xdr:col>
      <xdr:colOff>219075</xdr:colOff>
      <xdr:row>4</xdr:row>
      <xdr:rowOff>28575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C95BF103-4916-490E-9044-59918C81E8D5}"/>
            </a:ext>
          </a:extLst>
        </xdr:cNvPr>
        <xdr:cNvCxnSpPr/>
      </xdr:nvCxnSpPr>
      <xdr:spPr>
        <a:xfrm>
          <a:off x="6057900" y="209550"/>
          <a:ext cx="0" cy="5810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523875</xdr:colOff>
      <xdr:row>1</xdr:row>
      <xdr:rowOff>142875</xdr:rowOff>
    </xdr:from>
    <xdr:to>
      <xdr:col>10</xdr:col>
      <xdr:colOff>914399</xdr:colOff>
      <xdr:row>3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27E91C8-8F09-463C-909A-AFEDC74F1BCD}"/>
            </a:ext>
          </a:extLst>
        </xdr:cNvPr>
        <xdr:cNvGrpSpPr/>
      </xdr:nvGrpSpPr>
      <xdr:grpSpPr>
        <a:xfrm>
          <a:off x="9324975" y="333375"/>
          <a:ext cx="390524" cy="285750"/>
          <a:chOff x="7800975" y="333375"/>
          <a:chExt cx="390524" cy="285750"/>
        </a:xfrm>
      </xdr:grpSpPr>
      <xdr:sp macro="" textlink="">
        <xdr:nvSpPr>
          <xdr:cNvPr id="18" name="Arrow: Chevron 17">
            <a:extLst>
              <a:ext uri="{FF2B5EF4-FFF2-40B4-BE49-F238E27FC236}">
                <a16:creationId xmlns:a16="http://schemas.microsoft.com/office/drawing/2014/main" id="{1C958BAC-8210-4932-835D-4AD16CEB508A}"/>
              </a:ext>
            </a:extLst>
          </xdr:cNvPr>
          <xdr:cNvSpPr/>
        </xdr:nvSpPr>
        <xdr:spPr>
          <a:xfrm>
            <a:off x="7800975" y="333375"/>
            <a:ext cx="190500" cy="285750"/>
          </a:xfrm>
          <a:prstGeom prst="chevron">
            <a:avLst/>
          </a:prstGeom>
          <a:solidFill>
            <a:srgbClr val="9FEBB8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9" name="Arrow: Chevron 18">
            <a:extLst>
              <a:ext uri="{FF2B5EF4-FFF2-40B4-BE49-F238E27FC236}">
                <a16:creationId xmlns:a16="http://schemas.microsoft.com/office/drawing/2014/main" id="{4B0B33B7-517A-4980-B5B2-CAAA43F25205}"/>
              </a:ext>
            </a:extLst>
          </xdr:cNvPr>
          <xdr:cNvSpPr/>
        </xdr:nvSpPr>
        <xdr:spPr>
          <a:xfrm>
            <a:off x="7953374" y="333375"/>
            <a:ext cx="238125" cy="285750"/>
          </a:xfrm>
          <a:prstGeom prst="chevron">
            <a:avLst/>
          </a:prstGeom>
          <a:solidFill>
            <a:srgbClr val="9FEBB8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 editAs="absolute">
    <xdr:from>
      <xdr:col>1</xdr:col>
      <xdr:colOff>200025</xdr:colOff>
      <xdr:row>0</xdr:row>
      <xdr:rowOff>0</xdr:rowOff>
    </xdr:from>
    <xdr:to>
      <xdr:col>3</xdr:col>
      <xdr:colOff>407587</xdr:colOff>
      <xdr:row>4</xdr:row>
      <xdr:rowOff>184812</xdr:rowOff>
    </xdr:to>
    <xdr:pic>
      <xdr:nvPicPr>
        <xdr:cNvPr id="20" name="תמונה 1">
          <a:extLst>
            <a:ext uri="{FF2B5EF4-FFF2-40B4-BE49-F238E27FC236}">
              <a16:creationId xmlns:a16="http://schemas.microsoft.com/office/drawing/2014/main" id="{A1A623B5-31E6-41A1-A038-F2199DECC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0"/>
          <a:ext cx="2274487" cy="9468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139065</xdr:colOff>
      <xdr:row>0</xdr:row>
      <xdr:rowOff>51435</xdr:rowOff>
    </xdr:from>
    <xdr:to>
      <xdr:col>3</xdr:col>
      <xdr:colOff>88811</xdr:colOff>
      <xdr:row>5</xdr:row>
      <xdr:rowOff>120015</xdr:rowOff>
    </xdr:to>
    <xdr:pic>
      <xdr:nvPicPr>
        <xdr:cNvPr id="49" name="תמונה 1">
          <a:extLst>
            <a:ext uri="{FF2B5EF4-FFF2-40B4-BE49-F238E27FC236}">
              <a16:creationId xmlns:a16="http://schemas.microsoft.com/office/drawing/2014/main" id="{16887C73-0982-4E68-8752-92638ED3A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51435"/>
          <a:ext cx="2416721" cy="1021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4</xdr:row>
      <xdr:rowOff>85725</xdr:rowOff>
    </xdr:from>
    <xdr:to>
      <xdr:col>18</xdr:col>
      <xdr:colOff>95250</xdr:colOff>
      <xdr:row>4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7A21A45C-40F4-4AC8-8124-DCDFFCBA55E9}"/>
            </a:ext>
          </a:extLst>
        </xdr:cNvPr>
        <xdr:cNvCxnSpPr/>
      </xdr:nvCxnSpPr>
      <xdr:spPr>
        <a:xfrm flipV="1">
          <a:off x="857250" y="847725"/>
          <a:ext cx="13230225" cy="95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1</xdr:row>
      <xdr:rowOff>19050</xdr:rowOff>
    </xdr:from>
    <xdr:to>
      <xdr:col>11</xdr:col>
      <xdr:colOff>95250</xdr:colOff>
      <xdr:row>4</xdr:row>
      <xdr:rowOff>38100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3CAEACE7-0B43-4473-974C-B4713431570C}"/>
            </a:ext>
          </a:extLst>
        </xdr:cNvPr>
        <xdr:cNvCxnSpPr/>
      </xdr:nvCxnSpPr>
      <xdr:spPr>
        <a:xfrm>
          <a:off x="9820275" y="209550"/>
          <a:ext cx="0" cy="590550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219075</xdr:colOff>
      <xdr:row>1</xdr:row>
      <xdr:rowOff>19050</xdr:rowOff>
    </xdr:from>
    <xdr:to>
      <xdr:col>7</xdr:col>
      <xdr:colOff>219075</xdr:colOff>
      <xdr:row>4</xdr:row>
      <xdr:rowOff>28575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64DC6D65-5171-4CF4-9F01-B6B587E9DF61}"/>
            </a:ext>
          </a:extLst>
        </xdr:cNvPr>
        <xdr:cNvCxnSpPr/>
      </xdr:nvCxnSpPr>
      <xdr:spPr>
        <a:xfrm>
          <a:off x="6781800" y="209550"/>
          <a:ext cx="0" cy="5810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523875</xdr:colOff>
      <xdr:row>1</xdr:row>
      <xdr:rowOff>142875</xdr:rowOff>
    </xdr:from>
    <xdr:to>
      <xdr:col>10</xdr:col>
      <xdr:colOff>914399</xdr:colOff>
      <xdr:row>3</xdr:row>
      <xdr:rowOff>47625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813DC3D3-7B6A-406C-A3AB-96650FD7AE92}"/>
            </a:ext>
          </a:extLst>
        </xdr:cNvPr>
        <xdr:cNvGrpSpPr/>
      </xdr:nvGrpSpPr>
      <xdr:grpSpPr>
        <a:xfrm>
          <a:off x="10239375" y="333375"/>
          <a:ext cx="390524" cy="304800"/>
          <a:chOff x="7800975" y="333375"/>
          <a:chExt cx="390524" cy="285750"/>
        </a:xfrm>
      </xdr:grpSpPr>
      <xdr:sp macro="" textlink="">
        <xdr:nvSpPr>
          <xdr:cNvPr id="14" name="Arrow: Chevron 13">
            <a:extLst>
              <a:ext uri="{FF2B5EF4-FFF2-40B4-BE49-F238E27FC236}">
                <a16:creationId xmlns:a16="http://schemas.microsoft.com/office/drawing/2014/main" id="{84B3F4D0-5FE5-4CAD-A89A-274D204032D6}"/>
              </a:ext>
            </a:extLst>
          </xdr:cNvPr>
          <xdr:cNvSpPr/>
        </xdr:nvSpPr>
        <xdr:spPr>
          <a:xfrm>
            <a:off x="7800975" y="333375"/>
            <a:ext cx="190500" cy="285750"/>
          </a:xfrm>
          <a:prstGeom prst="chevron">
            <a:avLst/>
          </a:prstGeom>
          <a:solidFill>
            <a:srgbClr val="9FEBB8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5" name="Arrow: Chevron 14">
            <a:extLst>
              <a:ext uri="{FF2B5EF4-FFF2-40B4-BE49-F238E27FC236}">
                <a16:creationId xmlns:a16="http://schemas.microsoft.com/office/drawing/2014/main" id="{21CA13FB-ECF7-41C8-8C4A-C7CFD00C51E7}"/>
              </a:ext>
            </a:extLst>
          </xdr:cNvPr>
          <xdr:cNvSpPr/>
        </xdr:nvSpPr>
        <xdr:spPr>
          <a:xfrm>
            <a:off x="7953374" y="333375"/>
            <a:ext cx="238125" cy="285750"/>
          </a:xfrm>
          <a:prstGeom prst="chevron">
            <a:avLst/>
          </a:prstGeom>
          <a:solidFill>
            <a:srgbClr val="9FEBB8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 editAs="absolute">
    <xdr:from>
      <xdr:col>1</xdr:col>
      <xdr:colOff>9525</xdr:colOff>
      <xdr:row>0</xdr:row>
      <xdr:rowOff>0</xdr:rowOff>
    </xdr:from>
    <xdr:to>
      <xdr:col>3</xdr:col>
      <xdr:colOff>635546</xdr:colOff>
      <xdr:row>5</xdr:row>
      <xdr:rowOff>30480</xdr:rowOff>
    </xdr:to>
    <xdr:pic>
      <xdr:nvPicPr>
        <xdr:cNvPr id="16" name="תמונה 1">
          <a:extLst>
            <a:ext uri="{FF2B5EF4-FFF2-40B4-BE49-F238E27FC236}">
              <a16:creationId xmlns:a16="http://schemas.microsoft.com/office/drawing/2014/main" id="{5DD291C3-27D7-4510-99C5-06EA443A0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0"/>
          <a:ext cx="2416721" cy="10210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4</xdr:row>
      <xdr:rowOff>85725</xdr:rowOff>
    </xdr:from>
    <xdr:to>
      <xdr:col>18</xdr:col>
      <xdr:colOff>95250</xdr:colOff>
      <xdr:row>4</xdr:row>
      <xdr:rowOff>95250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5DAA17CE-21B7-40DB-A387-E1000CE6C167}"/>
            </a:ext>
          </a:extLst>
        </xdr:cNvPr>
        <xdr:cNvCxnSpPr/>
      </xdr:nvCxnSpPr>
      <xdr:spPr>
        <a:xfrm flipV="1">
          <a:off x="1181100" y="847725"/>
          <a:ext cx="13563600" cy="95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561975</xdr:colOff>
      <xdr:row>0</xdr:row>
      <xdr:rowOff>171450</xdr:rowOff>
    </xdr:from>
    <xdr:to>
      <xdr:col>11</xdr:col>
      <xdr:colOff>561975</xdr:colOff>
      <xdr:row>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3161E91-CEDA-4B7C-8055-4BA1D3EFA994}"/>
            </a:ext>
          </a:extLst>
        </xdr:cNvPr>
        <xdr:cNvCxnSpPr/>
      </xdr:nvCxnSpPr>
      <xdr:spPr>
        <a:xfrm>
          <a:off x="8010525" y="171450"/>
          <a:ext cx="0" cy="590550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200025</xdr:colOff>
      <xdr:row>1</xdr:row>
      <xdr:rowOff>0</xdr:rowOff>
    </xdr:from>
    <xdr:to>
      <xdr:col>7</xdr:col>
      <xdr:colOff>200025</xdr:colOff>
      <xdr:row>4</xdr:row>
      <xdr:rowOff>9525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4223B7F1-4FD9-4374-9307-6140C634E756}"/>
            </a:ext>
          </a:extLst>
        </xdr:cNvPr>
        <xdr:cNvCxnSpPr/>
      </xdr:nvCxnSpPr>
      <xdr:spPr>
        <a:xfrm>
          <a:off x="5105400" y="190500"/>
          <a:ext cx="0" cy="581025"/>
        </a:xfrm>
        <a:prstGeom prst="line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342900</xdr:colOff>
      <xdr:row>1</xdr:row>
      <xdr:rowOff>180975</xdr:rowOff>
    </xdr:from>
    <xdr:to>
      <xdr:col>11</xdr:col>
      <xdr:colOff>123824</xdr:colOff>
      <xdr:row>3</xdr:row>
      <xdr:rowOff>85725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873E05BA-0EF7-4B85-8B91-54804CF07EA9}"/>
            </a:ext>
          </a:extLst>
        </xdr:cNvPr>
        <xdr:cNvGrpSpPr/>
      </xdr:nvGrpSpPr>
      <xdr:grpSpPr>
        <a:xfrm>
          <a:off x="7181850" y="371475"/>
          <a:ext cx="390524" cy="285750"/>
          <a:chOff x="6972300" y="333375"/>
          <a:chExt cx="390524" cy="285750"/>
        </a:xfrm>
      </xdr:grpSpPr>
      <xdr:sp macro="" textlink="">
        <xdr:nvSpPr>
          <xdr:cNvPr id="11" name="Arrow: Chevron 10">
            <a:extLst>
              <a:ext uri="{FF2B5EF4-FFF2-40B4-BE49-F238E27FC236}">
                <a16:creationId xmlns:a16="http://schemas.microsoft.com/office/drawing/2014/main" id="{80E0C861-B699-43EE-8147-A0A88C141729}"/>
              </a:ext>
            </a:extLst>
          </xdr:cNvPr>
          <xdr:cNvSpPr/>
        </xdr:nvSpPr>
        <xdr:spPr>
          <a:xfrm>
            <a:off x="6972300" y="333375"/>
            <a:ext cx="190500" cy="285750"/>
          </a:xfrm>
          <a:prstGeom prst="chevron">
            <a:avLst/>
          </a:prstGeom>
          <a:solidFill>
            <a:srgbClr val="9FEBB8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2" name="Arrow: Chevron 11">
            <a:extLst>
              <a:ext uri="{FF2B5EF4-FFF2-40B4-BE49-F238E27FC236}">
                <a16:creationId xmlns:a16="http://schemas.microsoft.com/office/drawing/2014/main" id="{B1BE7C02-9A73-40E8-8990-53E29CE2DDC2}"/>
              </a:ext>
            </a:extLst>
          </xdr:cNvPr>
          <xdr:cNvSpPr/>
        </xdr:nvSpPr>
        <xdr:spPr>
          <a:xfrm>
            <a:off x="7124699" y="333375"/>
            <a:ext cx="238125" cy="285750"/>
          </a:xfrm>
          <a:prstGeom prst="chevron">
            <a:avLst/>
          </a:prstGeom>
          <a:solidFill>
            <a:srgbClr val="9FEBB8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 editAs="absolute">
    <xdr:from>
      <xdr:col>1</xdr:col>
      <xdr:colOff>57150</xdr:colOff>
      <xdr:row>0</xdr:row>
      <xdr:rowOff>0</xdr:rowOff>
    </xdr:from>
    <xdr:to>
      <xdr:col>5</xdr:col>
      <xdr:colOff>35471</xdr:colOff>
      <xdr:row>5</xdr:row>
      <xdr:rowOff>68580</xdr:rowOff>
    </xdr:to>
    <xdr:pic>
      <xdr:nvPicPr>
        <xdr:cNvPr id="13" name="תמונה 1">
          <a:extLst>
            <a:ext uri="{FF2B5EF4-FFF2-40B4-BE49-F238E27FC236}">
              <a16:creationId xmlns:a16="http://schemas.microsoft.com/office/drawing/2014/main" id="{9EBC4ECB-A747-4BAB-98E0-21D5EE613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2416721" cy="10210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AB3242-6295-4D11-BCDF-196CCB2122D5}" name="Table2" displayName="Table2" ref="A1:F21" totalsRowShown="0">
  <autoFilter ref="A1:F21" xr:uid="{36BCA351-7E2A-4318-BD2F-099996DC2B70}"/>
  <tableColumns count="6">
    <tableColumn id="1" xr3:uid="{F46442B8-8CF9-4B3B-B786-609874B51B37}" name="Test ID"/>
    <tableColumn id="2" xr3:uid="{FAFF89BA-6FD4-42A5-899B-3B2AAA327A50}" name="Date" dataDxfId="6"/>
    <tableColumn id="3" xr3:uid="{E225A0F1-EBF8-4CBA-94D2-25FEB3ED5F58}" name="Test Type"/>
    <tableColumn id="4" xr3:uid="{F076A7F7-4C40-455E-918C-A58831360504}" name="Result" dataDxfId="5" dataCellStyle="Comma"/>
    <tableColumn id="5" xr3:uid="{9A47908F-8078-4C32-9BD6-A2EC0B32E80A}" name="Link File Adress" dataDxfId="4" dataCellStyle="Comma"/>
    <tableColumn id="6" xr3:uid="{0F9158B8-E3F5-4BB7-9BD8-50CAF55078D3}" name="Link to PDF File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linkedin.com/company/37894736" TargetMode="External"/><Relationship Id="rId1" Type="http://schemas.openxmlformats.org/officeDocument/2006/relationships/hyperlink" Target="http://www.excel-it.co.i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linkedin.com/company/37894736" TargetMode="External"/><Relationship Id="rId1" Type="http://schemas.openxmlformats.org/officeDocument/2006/relationships/hyperlink" Target="http://www.excel-it.co.il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inkedin.com/company/37894736" TargetMode="External"/><Relationship Id="rId1" Type="http://schemas.openxmlformats.org/officeDocument/2006/relationships/hyperlink" Target="http://www.excel-it.co.il/" TargetMode="Externa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it.co.il/%D7%A4%D7%95%D7%A0%D7%A7%D7%A6%D7%99%D7%95%D7%AA-%D7%AA%D7%90%D7%A8%D7%99%D7%9A" TargetMode="External"/><Relationship Id="rId2" Type="http://schemas.openxmlformats.org/officeDocument/2006/relationships/hyperlink" Target="https://www.linkedin.com/company/37894736" TargetMode="External"/><Relationship Id="rId1" Type="http://schemas.openxmlformats.org/officeDocument/2006/relationships/hyperlink" Target="http://www.excel-it.co.il/" TargetMode="External"/><Relationship Id="rId4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www.linkedin.com/company/37894736" TargetMode="External"/><Relationship Id="rId1" Type="http://schemas.openxmlformats.org/officeDocument/2006/relationships/hyperlink" Target="http://www.excel-it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BDBA-9FA7-4EBC-AFC6-FA732C0A7528}">
  <dimension ref="A1:O29"/>
  <sheetViews>
    <sheetView showGridLines="0" tabSelected="1" topLeftCell="B1" zoomScaleNormal="100" workbookViewId="0">
      <selection activeCell="I17" sqref="I17"/>
    </sheetView>
  </sheetViews>
  <sheetFormatPr defaultRowHeight="15" x14ac:dyDescent="0.25"/>
  <cols>
    <col min="1" max="1" width="12.42578125" customWidth="1"/>
    <col min="2" max="2" width="14.85546875" bestFit="1" customWidth="1"/>
    <col min="3" max="3" width="13" bestFit="1" customWidth="1"/>
    <col min="4" max="4" width="10" bestFit="1" customWidth="1"/>
    <col min="5" max="5" width="14.85546875" customWidth="1"/>
    <col min="6" max="6" width="14.42578125" customWidth="1"/>
    <col min="7" max="7" width="14.85546875" customWidth="1"/>
    <col min="8" max="8" width="14.85546875" bestFit="1" customWidth="1"/>
    <col min="9" max="10" width="15.140625" bestFit="1" customWidth="1"/>
    <col min="11" max="11" width="14.85546875" bestFit="1" customWidth="1"/>
    <col min="12" max="13" width="15.140625" bestFit="1" customWidth="1"/>
    <col min="14" max="15" width="7.5703125" bestFit="1" customWidth="1"/>
    <col min="16" max="16" width="10.140625" bestFit="1" customWidth="1"/>
    <col min="17" max="19" width="7.5703125" bestFit="1" customWidth="1"/>
    <col min="20" max="20" width="10.140625" bestFit="1" customWidth="1"/>
    <col min="21" max="21" width="10.42578125" bestFit="1" customWidth="1"/>
    <col min="22" max="24" width="7.85546875" bestFit="1" customWidth="1"/>
    <col min="25" max="25" width="10.140625" bestFit="1" customWidth="1"/>
    <col min="26" max="28" width="7.5703125" bestFit="1" customWidth="1"/>
    <col min="29" max="29" width="10.140625" bestFit="1" customWidth="1"/>
    <col min="30" max="32" width="7.5703125" bestFit="1" customWidth="1"/>
    <col min="33" max="33" width="10.140625" bestFit="1" customWidth="1"/>
    <col min="34" max="36" width="7.5703125" bestFit="1" customWidth="1"/>
    <col min="37" max="37" width="10.140625" bestFit="1" customWidth="1"/>
    <col min="38" max="38" width="10.42578125" bestFit="1" customWidth="1"/>
    <col min="39" max="41" width="7.85546875" bestFit="1" customWidth="1"/>
    <col min="42" max="42" width="10.140625" bestFit="1" customWidth="1"/>
    <col min="43" max="45" width="7.5703125" bestFit="1" customWidth="1"/>
    <col min="46" max="46" width="10.140625" bestFit="1" customWidth="1"/>
    <col min="47" max="49" width="7.5703125" bestFit="1" customWidth="1"/>
    <col min="50" max="50" width="10.140625" bestFit="1" customWidth="1"/>
    <col min="51" max="52" width="7.5703125" bestFit="1" customWidth="1"/>
    <col min="53" max="53" width="10.140625" bestFit="1" customWidth="1"/>
    <col min="54" max="54" width="10.42578125" bestFit="1" customWidth="1"/>
    <col min="55" max="55" width="11.28515625" bestFit="1" customWidth="1"/>
    <col min="56" max="386" width="16.28515625" bestFit="1" customWidth="1"/>
    <col min="387" max="387" width="11.28515625" bestFit="1" customWidth="1"/>
  </cols>
  <sheetData>
    <row r="1" spans="1:15" x14ac:dyDescent="0.25">
      <c r="F1" s="35"/>
      <c r="G1" s="35"/>
      <c r="H1" s="35"/>
      <c r="I1" s="35"/>
      <c r="J1" s="35"/>
      <c r="K1" s="35"/>
    </row>
    <row r="2" spans="1:15" x14ac:dyDescent="0.25">
      <c r="F2" s="67" t="s">
        <v>176</v>
      </c>
      <c r="G2" s="68"/>
      <c r="H2" s="69" t="s">
        <v>177</v>
      </c>
      <c r="I2" s="69"/>
      <c r="J2" s="69"/>
      <c r="K2" s="69"/>
      <c r="L2" s="70" t="s">
        <v>178</v>
      </c>
      <c r="M2" s="71"/>
      <c r="N2" s="71"/>
      <c r="O2" s="71"/>
    </row>
    <row r="3" spans="1:15" x14ac:dyDescent="0.25">
      <c r="F3" s="68"/>
      <c r="G3" s="68"/>
      <c r="H3" s="69"/>
      <c r="I3" s="69"/>
      <c r="J3" s="69"/>
      <c r="K3" s="69"/>
      <c r="L3" s="71"/>
      <c r="M3" s="71"/>
      <c r="N3" s="71"/>
      <c r="O3" s="71"/>
    </row>
    <row r="4" spans="1:15" x14ac:dyDescent="0.25">
      <c r="F4" s="68"/>
      <c r="G4" s="68"/>
      <c r="H4" s="69"/>
      <c r="I4" s="69"/>
      <c r="J4" s="69"/>
      <c r="K4" s="69"/>
      <c r="L4" s="71"/>
      <c r="M4" s="71"/>
      <c r="N4" s="71"/>
      <c r="O4" s="71"/>
    </row>
    <row r="6" spans="1:15" x14ac:dyDescent="0.25">
      <c r="I6" s="38"/>
      <c r="J6" s="38"/>
      <c r="K6" s="38"/>
      <c r="L6" s="38"/>
      <c r="M6" s="38"/>
      <c r="N6" s="38"/>
    </row>
    <row r="7" spans="1:15" ht="15" customHeight="1" x14ac:dyDescent="0.25">
      <c r="A7" s="6" t="s">
        <v>1</v>
      </c>
      <c r="B7" s="6" t="s">
        <v>123</v>
      </c>
      <c r="C7" s="6" t="s">
        <v>119</v>
      </c>
      <c r="D7" s="6" t="s">
        <v>111</v>
      </c>
      <c r="E7" s="6" t="s">
        <v>179</v>
      </c>
      <c r="F7" s="6" t="s">
        <v>180</v>
      </c>
      <c r="G7" s="19" t="s">
        <v>132</v>
      </c>
      <c r="H7" s="19" t="s">
        <v>133</v>
      </c>
      <c r="I7" s="35"/>
      <c r="J7" s="24" t="s">
        <v>119</v>
      </c>
      <c r="K7" s="25" t="s">
        <v>53</v>
      </c>
      <c r="L7" s="25" t="s">
        <v>3</v>
      </c>
      <c r="M7" s="26" t="s">
        <v>124</v>
      </c>
      <c r="N7" s="35"/>
      <c r="O7" s="35"/>
    </row>
    <row r="8" spans="1:15" ht="15" customHeight="1" x14ac:dyDescent="0.25">
      <c r="A8" s="20">
        <v>43063</v>
      </c>
      <c r="B8" s="21">
        <v>11232</v>
      </c>
      <c r="C8" s="22" t="s">
        <v>129</v>
      </c>
      <c r="D8" s="22">
        <v>38</v>
      </c>
      <c r="E8" s="36" t="str">
        <f>VLOOKUP(C8,$J$8:$M$12,2,0)</f>
        <v>Laptop</v>
      </c>
      <c r="F8" s="36">
        <f>IFERROR(VLOOKUP(C8,$J$8:$M$12,3,0),"Code not Found")</f>
        <v>1100</v>
      </c>
      <c r="G8" s="23"/>
      <c r="H8" s="23"/>
      <c r="I8" s="35"/>
      <c r="J8" s="27" t="s">
        <v>121</v>
      </c>
      <c r="K8" s="28" t="s">
        <v>125</v>
      </c>
      <c r="L8" s="29">
        <v>70</v>
      </c>
      <c r="M8" s="30">
        <v>20</v>
      </c>
      <c r="N8" s="35"/>
      <c r="O8" s="35"/>
    </row>
    <row r="9" spans="1:15" ht="15" customHeight="1" x14ac:dyDescent="0.25">
      <c r="A9" s="3">
        <v>43063</v>
      </c>
      <c r="B9" s="11">
        <v>11232</v>
      </c>
      <c r="C9" s="2" t="s">
        <v>121</v>
      </c>
      <c r="D9" s="2">
        <v>35</v>
      </c>
      <c r="E9" s="36" t="str">
        <f t="shared" ref="E9:E29" si="0">VLOOKUP(C9,$J$8:$M$12,2,0)</f>
        <v>Webcam</v>
      </c>
      <c r="F9" s="36">
        <f t="shared" ref="F9:F29" si="1">IFERROR(VLOOKUP(C9,$J$8:$M$12,3,0),"Code not Found")</f>
        <v>70</v>
      </c>
      <c r="G9" s="23"/>
      <c r="H9" s="23"/>
      <c r="I9" s="35"/>
      <c r="J9" s="27" t="s">
        <v>126</v>
      </c>
      <c r="K9" s="28" t="s">
        <v>127</v>
      </c>
      <c r="L9" s="29">
        <v>160</v>
      </c>
      <c r="M9" s="30">
        <v>55</v>
      </c>
      <c r="N9" s="35"/>
      <c r="O9" s="35"/>
    </row>
    <row r="10" spans="1:15" ht="15" customHeight="1" x14ac:dyDescent="0.25">
      <c r="A10" s="16">
        <v>43063</v>
      </c>
      <c r="B10" s="17">
        <v>11231</v>
      </c>
      <c r="C10" s="18" t="s">
        <v>122</v>
      </c>
      <c r="D10" s="18">
        <v>40</v>
      </c>
      <c r="E10" s="36" t="str">
        <f t="shared" si="0"/>
        <v>Headphone</v>
      </c>
      <c r="F10" s="36">
        <f t="shared" si="1"/>
        <v>120</v>
      </c>
      <c r="G10" s="23"/>
      <c r="H10" s="23"/>
      <c r="I10" s="35"/>
      <c r="J10" s="27" t="s">
        <v>122</v>
      </c>
      <c r="K10" s="28" t="s">
        <v>128</v>
      </c>
      <c r="L10" s="29">
        <v>120</v>
      </c>
      <c r="M10" s="30">
        <v>40</v>
      </c>
      <c r="N10" s="35"/>
      <c r="O10" s="35"/>
    </row>
    <row r="11" spans="1:15" ht="15" customHeight="1" x14ac:dyDescent="0.25">
      <c r="A11" s="3">
        <v>43063</v>
      </c>
      <c r="B11" s="11">
        <v>11230</v>
      </c>
      <c r="C11" s="2" t="s">
        <v>120</v>
      </c>
      <c r="D11" s="2">
        <v>29</v>
      </c>
      <c r="E11" s="36" t="str">
        <f t="shared" si="0"/>
        <v>Desktop Screen</v>
      </c>
      <c r="F11" s="36">
        <f t="shared" si="1"/>
        <v>250</v>
      </c>
      <c r="G11" s="23"/>
      <c r="H11" s="23"/>
      <c r="I11" s="35"/>
      <c r="J11" s="27" t="s">
        <v>129</v>
      </c>
      <c r="K11" s="28" t="s">
        <v>130</v>
      </c>
      <c r="L11" s="29">
        <v>1100</v>
      </c>
      <c r="M11" s="30">
        <v>340</v>
      </c>
      <c r="N11" s="35"/>
      <c r="O11" s="35"/>
    </row>
    <row r="12" spans="1:15" ht="15" customHeight="1" x14ac:dyDescent="0.25">
      <c r="A12" s="3">
        <v>43063</v>
      </c>
      <c r="B12" s="11">
        <v>11229</v>
      </c>
      <c r="C12" s="2" t="s">
        <v>121</v>
      </c>
      <c r="D12" s="2">
        <v>27</v>
      </c>
      <c r="E12" s="36" t="str">
        <f t="shared" si="0"/>
        <v>Webcam</v>
      </c>
      <c r="F12" s="36">
        <f t="shared" si="1"/>
        <v>70</v>
      </c>
      <c r="G12" s="23"/>
      <c r="H12" s="23"/>
      <c r="I12" s="35"/>
      <c r="J12" s="31" t="s">
        <v>120</v>
      </c>
      <c r="K12" s="32" t="s">
        <v>131</v>
      </c>
      <c r="L12" s="33">
        <v>250</v>
      </c>
      <c r="M12" s="34">
        <v>85</v>
      </c>
      <c r="N12" s="35"/>
      <c r="O12" s="35"/>
    </row>
    <row r="13" spans="1:15" ht="15" customHeight="1" x14ac:dyDescent="0.25">
      <c r="A13" s="3">
        <v>43063</v>
      </c>
      <c r="B13" s="11">
        <v>11222</v>
      </c>
      <c r="C13" s="2" t="s">
        <v>122</v>
      </c>
      <c r="D13" s="2">
        <v>33</v>
      </c>
      <c r="E13" s="36" t="str">
        <f t="shared" si="0"/>
        <v>Headphone</v>
      </c>
      <c r="F13" s="36">
        <f t="shared" si="1"/>
        <v>120</v>
      </c>
      <c r="G13" s="23"/>
      <c r="H13" s="23"/>
      <c r="I13" s="35"/>
      <c r="J13" s="35"/>
      <c r="K13" s="35"/>
      <c r="L13" s="35"/>
      <c r="M13" s="35"/>
      <c r="N13" s="35"/>
      <c r="O13" s="35"/>
    </row>
    <row r="14" spans="1:15" ht="15" customHeight="1" x14ac:dyDescent="0.25">
      <c r="A14" s="3">
        <v>43066</v>
      </c>
      <c r="B14" s="11">
        <v>11241</v>
      </c>
      <c r="C14" s="2" t="s">
        <v>121</v>
      </c>
      <c r="D14" s="2">
        <v>45</v>
      </c>
      <c r="E14" s="36" t="str">
        <f t="shared" si="0"/>
        <v>Webcam</v>
      </c>
      <c r="F14" s="36">
        <f t="shared" si="1"/>
        <v>70</v>
      </c>
      <c r="G14" s="23"/>
      <c r="H14" s="23"/>
      <c r="I14" s="35"/>
      <c r="J14" s="35"/>
      <c r="K14" s="35"/>
      <c r="L14" s="35"/>
      <c r="M14" s="35"/>
      <c r="N14" s="35"/>
      <c r="O14" s="35"/>
    </row>
    <row r="15" spans="1:15" ht="15" customHeight="1" x14ac:dyDescent="0.25">
      <c r="A15" s="3">
        <v>43066</v>
      </c>
      <c r="B15" s="11">
        <v>11238</v>
      </c>
      <c r="C15" s="2" t="s">
        <v>122</v>
      </c>
      <c r="D15" s="2">
        <v>30</v>
      </c>
      <c r="E15" s="36" t="str">
        <f t="shared" si="0"/>
        <v>Headphone</v>
      </c>
      <c r="F15" s="36">
        <f t="shared" si="1"/>
        <v>120</v>
      </c>
      <c r="G15" s="23"/>
      <c r="H15" s="23"/>
      <c r="I15" s="35"/>
      <c r="J15" s="35"/>
      <c r="K15" s="35"/>
      <c r="L15" s="35"/>
      <c r="M15" s="35"/>
      <c r="N15" s="35"/>
      <c r="O15" s="35"/>
    </row>
    <row r="16" spans="1:15" x14ac:dyDescent="0.25">
      <c r="A16" s="3">
        <v>43066</v>
      </c>
      <c r="B16" s="11">
        <v>11236</v>
      </c>
      <c r="C16" s="2" t="s">
        <v>134</v>
      </c>
      <c r="D16" s="2">
        <v>28</v>
      </c>
      <c r="E16" s="36" t="e">
        <f t="shared" si="0"/>
        <v>#N/A</v>
      </c>
      <c r="F16" s="36" t="str">
        <f t="shared" si="1"/>
        <v>Code not Found</v>
      </c>
      <c r="G16" s="23"/>
      <c r="H16" s="23"/>
      <c r="I16" s="35"/>
      <c r="J16" s="35"/>
      <c r="K16" s="35"/>
      <c r="L16" s="35"/>
      <c r="M16" s="35"/>
      <c r="N16" s="35"/>
      <c r="O16" s="35"/>
    </row>
    <row r="17" spans="1:15" x14ac:dyDescent="0.25">
      <c r="A17" s="3">
        <v>43066</v>
      </c>
      <c r="B17" s="11">
        <v>11233</v>
      </c>
      <c r="C17" s="2" t="s">
        <v>121</v>
      </c>
      <c r="D17" s="2">
        <v>30</v>
      </c>
      <c r="E17" s="36" t="str">
        <f t="shared" si="0"/>
        <v>Webcam</v>
      </c>
      <c r="F17" s="36">
        <f t="shared" si="1"/>
        <v>70</v>
      </c>
      <c r="G17" s="23"/>
      <c r="H17" s="23"/>
      <c r="I17" s="35"/>
      <c r="J17" s="35"/>
      <c r="K17" s="35"/>
      <c r="L17" s="35"/>
      <c r="M17" s="35"/>
      <c r="N17" s="35"/>
      <c r="O17" s="35"/>
    </row>
    <row r="18" spans="1:15" x14ac:dyDescent="0.25">
      <c r="A18" s="3">
        <v>43066</v>
      </c>
      <c r="B18" s="11">
        <v>11233</v>
      </c>
      <c r="C18" s="2" t="s">
        <v>122</v>
      </c>
      <c r="D18" s="2">
        <v>21</v>
      </c>
      <c r="E18" s="36" t="str">
        <f t="shared" si="0"/>
        <v>Headphone</v>
      </c>
      <c r="F18" s="36">
        <f t="shared" si="1"/>
        <v>120</v>
      </c>
      <c r="G18" s="23"/>
      <c r="H18" s="23"/>
      <c r="I18" s="35"/>
      <c r="J18" s="35"/>
      <c r="K18" s="35"/>
      <c r="L18" s="35"/>
      <c r="M18" s="35"/>
      <c r="N18" s="35"/>
      <c r="O18" s="35"/>
    </row>
    <row r="19" spans="1:15" x14ac:dyDescent="0.25">
      <c r="A19" s="3">
        <v>43066</v>
      </c>
      <c r="B19" s="11">
        <v>11232</v>
      </c>
      <c r="C19" s="2" t="s">
        <v>121</v>
      </c>
      <c r="D19" s="2">
        <v>29</v>
      </c>
      <c r="E19" s="36" t="str">
        <f t="shared" si="0"/>
        <v>Webcam</v>
      </c>
      <c r="F19" s="36">
        <f t="shared" si="1"/>
        <v>70</v>
      </c>
      <c r="G19" s="23"/>
      <c r="H19" s="23"/>
      <c r="I19" s="35"/>
      <c r="J19" s="35"/>
      <c r="K19" s="35"/>
      <c r="L19" s="35"/>
      <c r="M19" s="35"/>
      <c r="N19" s="35"/>
      <c r="O19" s="35"/>
    </row>
    <row r="20" spans="1:15" x14ac:dyDescent="0.25">
      <c r="A20" s="3">
        <v>43066</v>
      </c>
      <c r="B20" s="11">
        <v>11225</v>
      </c>
      <c r="C20" s="2" t="s">
        <v>121</v>
      </c>
      <c r="D20" s="2">
        <v>31</v>
      </c>
      <c r="E20" s="36" t="str">
        <f t="shared" si="0"/>
        <v>Webcam</v>
      </c>
      <c r="F20" s="36">
        <f t="shared" si="1"/>
        <v>70</v>
      </c>
      <c r="G20" s="23"/>
      <c r="H20" s="23"/>
      <c r="I20" s="35"/>
      <c r="J20" s="35"/>
      <c r="K20" s="35"/>
      <c r="L20" s="35"/>
      <c r="M20" s="35"/>
      <c r="N20" s="35"/>
      <c r="O20" s="35"/>
    </row>
    <row r="21" spans="1:15" x14ac:dyDescent="0.25">
      <c r="A21" s="3">
        <v>43066</v>
      </c>
      <c r="B21" s="11">
        <v>11223</v>
      </c>
      <c r="C21" s="2" t="s">
        <v>121</v>
      </c>
      <c r="D21" s="2">
        <v>48</v>
      </c>
      <c r="E21" s="36" t="str">
        <f t="shared" si="0"/>
        <v>Webcam</v>
      </c>
      <c r="F21" s="36">
        <f t="shared" si="1"/>
        <v>70</v>
      </c>
      <c r="G21" s="23"/>
      <c r="H21" s="23"/>
      <c r="I21" s="35"/>
      <c r="J21" s="35"/>
      <c r="K21" s="35"/>
      <c r="L21" s="35"/>
      <c r="M21" s="35"/>
      <c r="N21" s="35"/>
      <c r="O21" s="35"/>
    </row>
    <row r="22" spans="1:15" x14ac:dyDescent="0.25">
      <c r="A22" s="3">
        <v>43067</v>
      </c>
      <c r="B22" s="11">
        <v>11236</v>
      </c>
      <c r="C22" s="2" t="s">
        <v>122</v>
      </c>
      <c r="D22" s="2">
        <v>44</v>
      </c>
      <c r="E22" s="36" t="str">
        <f t="shared" si="0"/>
        <v>Headphone</v>
      </c>
      <c r="F22" s="36">
        <f t="shared" si="1"/>
        <v>120</v>
      </c>
      <c r="G22" s="23"/>
      <c r="H22" s="23"/>
      <c r="I22" s="35"/>
      <c r="J22" s="35"/>
      <c r="K22" s="35"/>
      <c r="L22" s="35"/>
      <c r="M22" s="35"/>
      <c r="N22" s="35"/>
      <c r="O22" s="35"/>
    </row>
    <row r="23" spans="1:15" x14ac:dyDescent="0.25">
      <c r="A23" s="3">
        <v>43067</v>
      </c>
      <c r="B23" s="11">
        <v>11236</v>
      </c>
      <c r="C23" s="2" t="s">
        <v>122</v>
      </c>
      <c r="D23" s="2">
        <v>21</v>
      </c>
      <c r="E23" s="36" t="str">
        <f t="shared" si="0"/>
        <v>Headphone</v>
      </c>
      <c r="F23" s="36">
        <f t="shared" si="1"/>
        <v>120</v>
      </c>
      <c r="G23" s="23"/>
      <c r="H23" s="23"/>
      <c r="I23" s="35"/>
      <c r="J23" s="35"/>
      <c r="K23" s="35"/>
      <c r="L23" s="35"/>
      <c r="M23" s="35"/>
      <c r="N23" s="35"/>
      <c r="O23" s="35"/>
    </row>
    <row r="24" spans="1:15" x14ac:dyDescent="0.25">
      <c r="A24" s="3">
        <v>43067</v>
      </c>
      <c r="B24" s="11">
        <v>11231</v>
      </c>
      <c r="C24" s="2" t="s">
        <v>134</v>
      </c>
      <c r="D24" s="2">
        <v>40</v>
      </c>
      <c r="E24" s="36" t="e">
        <f t="shared" si="0"/>
        <v>#N/A</v>
      </c>
      <c r="F24" s="36" t="str">
        <f t="shared" si="1"/>
        <v>Code not Found</v>
      </c>
      <c r="G24" s="23"/>
      <c r="H24" s="23"/>
      <c r="I24" s="35"/>
      <c r="J24" s="35"/>
      <c r="K24" s="35"/>
      <c r="L24" s="35"/>
      <c r="M24" s="35"/>
      <c r="N24" s="35"/>
      <c r="O24" s="35"/>
    </row>
    <row r="25" spans="1:15" x14ac:dyDescent="0.25">
      <c r="A25" s="3">
        <v>43067</v>
      </c>
      <c r="B25" s="11">
        <v>11229</v>
      </c>
      <c r="C25" s="2" t="s">
        <v>121</v>
      </c>
      <c r="D25" s="2">
        <v>22</v>
      </c>
      <c r="E25" s="36" t="str">
        <f t="shared" si="0"/>
        <v>Webcam</v>
      </c>
      <c r="F25" s="36">
        <f t="shared" si="1"/>
        <v>70</v>
      </c>
      <c r="G25" s="23"/>
      <c r="H25" s="23"/>
      <c r="I25" s="35"/>
      <c r="J25" s="35"/>
      <c r="K25" s="35"/>
      <c r="L25" s="35"/>
      <c r="M25" s="35"/>
      <c r="N25" s="35"/>
      <c r="O25" s="35"/>
    </row>
    <row r="26" spans="1:15" x14ac:dyDescent="0.25">
      <c r="A26" s="3">
        <v>43067</v>
      </c>
      <c r="B26" s="11">
        <v>11229</v>
      </c>
      <c r="C26" s="2" t="s">
        <v>122</v>
      </c>
      <c r="D26" s="2">
        <v>38</v>
      </c>
      <c r="E26" s="36" t="str">
        <f t="shared" si="0"/>
        <v>Headphone</v>
      </c>
      <c r="F26" s="36">
        <f t="shared" si="1"/>
        <v>120</v>
      </c>
      <c r="G26" s="23"/>
      <c r="H26" s="23"/>
      <c r="I26" s="35"/>
      <c r="J26" s="35"/>
      <c r="K26" s="35"/>
      <c r="L26" s="35"/>
      <c r="M26" s="35"/>
      <c r="N26" s="35"/>
      <c r="O26" s="35"/>
    </row>
    <row r="27" spans="1:15" x14ac:dyDescent="0.25">
      <c r="A27" s="3">
        <v>43067</v>
      </c>
      <c r="B27" s="11">
        <v>11227</v>
      </c>
      <c r="C27" s="2" t="s">
        <v>122</v>
      </c>
      <c r="D27" s="2">
        <v>25</v>
      </c>
      <c r="E27" s="36" t="str">
        <f t="shared" si="0"/>
        <v>Headphone</v>
      </c>
      <c r="F27" s="36">
        <f t="shared" si="1"/>
        <v>120</v>
      </c>
      <c r="G27" s="23"/>
      <c r="H27" s="23"/>
      <c r="I27" s="35"/>
      <c r="J27" s="35"/>
      <c r="K27" s="35"/>
      <c r="L27" s="35"/>
      <c r="M27" s="35"/>
      <c r="N27" s="35"/>
      <c r="O27" s="35"/>
    </row>
    <row r="28" spans="1:15" x14ac:dyDescent="0.25">
      <c r="A28" s="3">
        <v>43067</v>
      </c>
      <c r="B28" s="11">
        <v>11223</v>
      </c>
      <c r="C28" s="2" t="s">
        <v>121</v>
      </c>
      <c r="D28" s="2">
        <v>31</v>
      </c>
      <c r="E28" s="36" t="str">
        <f t="shared" si="0"/>
        <v>Webcam</v>
      </c>
      <c r="F28" s="36">
        <f t="shared" si="1"/>
        <v>70</v>
      </c>
      <c r="G28" s="23"/>
      <c r="H28" s="23"/>
      <c r="I28" s="35"/>
      <c r="J28" s="35"/>
      <c r="K28" s="35"/>
      <c r="L28" s="35"/>
      <c r="M28" s="35"/>
      <c r="N28" s="35"/>
      <c r="O28" s="35"/>
    </row>
    <row r="29" spans="1:15" x14ac:dyDescent="0.25">
      <c r="A29" s="3">
        <v>43067</v>
      </c>
      <c r="B29" s="11">
        <v>11223</v>
      </c>
      <c r="C29" s="2" t="s">
        <v>122</v>
      </c>
      <c r="D29" s="2">
        <v>40</v>
      </c>
      <c r="E29" s="36" t="str">
        <f t="shared" si="0"/>
        <v>Headphone</v>
      </c>
      <c r="F29" s="36">
        <f t="shared" si="1"/>
        <v>120</v>
      </c>
      <c r="G29" s="23"/>
      <c r="H29" s="23"/>
      <c r="I29" s="35"/>
      <c r="J29" s="35"/>
      <c r="K29" s="35"/>
      <c r="L29" s="35"/>
      <c r="M29" s="35"/>
      <c r="N29" s="35"/>
      <c r="O29" s="35"/>
    </row>
  </sheetData>
  <sheetProtection algorithmName="SHA-512" hashValue="BzVigzYsEItlIFV1C4u1P/26fNBonXsN8jcj0yDbVE/o4kovmNvzpcfeMTsJjqVc4wEOx4HBmA8B1zsTCEnFHw==" saltValue="5ogWZQNQ5P0tSsle5pFLwg==" spinCount="100000" sheet="1" objects="1" scenarios="1" formatCells="0" selectLockedCells="1"/>
  <sortState xmlns:xlrd2="http://schemas.microsoft.com/office/spreadsheetml/2017/richdata2" ref="A8:F29">
    <sortCondition ref="A8:A29"/>
  </sortState>
  <mergeCells count="3">
    <mergeCell ref="F2:G4"/>
    <mergeCell ref="H2:K4"/>
    <mergeCell ref="L2:O4"/>
  </mergeCells>
  <conditionalFormatting sqref="F8:F29">
    <cfRule type="containsText" dxfId="11" priority="1" operator="containsText" text="not found">
      <formula>NOT(ISERROR(SEARCH("not found",F8)))</formula>
    </cfRule>
  </conditionalFormatting>
  <hyperlinks>
    <hyperlink ref="F2" r:id="rId1" xr:uid="{398CCF86-2C46-471A-B33D-E2A7F5323809}"/>
    <hyperlink ref="H2" r:id="rId2" display="Excel-iT's Linkedin Company Page" xr:uid="{CD010267-8554-48F0-8BF2-B1817D8DF43C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DF4E-58CD-4C22-9BE9-695A756F32FF}">
  <sheetPr>
    <tabColor rgb="FF002060"/>
  </sheetPr>
  <dimension ref="A1:Y34"/>
  <sheetViews>
    <sheetView showGridLines="0" workbookViewId="0">
      <selection activeCell="S3" sqref="S3"/>
    </sheetView>
  </sheetViews>
  <sheetFormatPr defaultRowHeight="15" x14ac:dyDescent="0.25"/>
  <cols>
    <col min="1" max="1" width="14" bestFit="1" customWidth="1"/>
    <col min="3" max="3" width="9.5703125" bestFit="1" customWidth="1"/>
    <col min="4" max="4" width="9.5703125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36</v>
      </c>
      <c r="E1" s="1" t="s">
        <v>3</v>
      </c>
      <c r="K1" s="9" t="s">
        <v>36</v>
      </c>
      <c r="L1" s="9" t="s">
        <v>3</v>
      </c>
      <c r="Y1">
        <v>10</v>
      </c>
    </row>
    <row r="2" spans="1:25" x14ac:dyDescent="0.25">
      <c r="A2" s="2" t="s">
        <v>5</v>
      </c>
      <c r="B2" s="3">
        <v>42434</v>
      </c>
      <c r="C2" s="4">
        <v>980</v>
      </c>
      <c r="D2" s="8"/>
      <c r="E2" s="7"/>
      <c r="K2" s="2">
        <v>51</v>
      </c>
      <c r="L2" s="2">
        <v>550</v>
      </c>
    </row>
    <row r="3" spans="1:25" x14ac:dyDescent="0.25">
      <c r="A3" s="2" t="s">
        <v>6</v>
      </c>
      <c r="B3" s="3">
        <v>42679</v>
      </c>
      <c r="C3" s="4">
        <v>918</v>
      </c>
      <c r="D3" s="8"/>
      <c r="E3" s="7"/>
      <c r="K3" s="2">
        <v>52</v>
      </c>
      <c r="L3" s="2">
        <v>700</v>
      </c>
    </row>
    <row r="4" spans="1:25" x14ac:dyDescent="0.25">
      <c r="A4" s="2" t="s">
        <v>7</v>
      </c>
      <c r="B4" s="3">
        <v>42264</v>
      </c>
      <c r="C4" s="4">
        <v>648</v>
      </c>
      <c r="D4" s="8"/>
      <c r="E4" s="7"/>
      <c r="K4" s="2">
        <v>53</v>
      </c>
      <c r="L4" s="2">
        <v>450</v>
      </c>
    </row>
    <row r="5" spans="1:25" x14ac:dyDescent="0.25">
      <c r="A5" s="2" t="s">
        <v>8</v>
      </c>
      <c r="B5" s="3">
        <v>42487</v>
      </c>
      <c r="C5" s="4">
        <v>896</v>
      </c>
      <c r="D5" s="8"/>
      <c r="E5" s="7"/>
      <c r="K5" s="2">
        <v>54</v>
      </c>
      <c r="L5" s="2">
        <v>800</v>
      </c>
    </row>
    <row r="6" spans="1:25" x14ac:dyDescent="0.25">
      <c r="A6" s="2" t="s">
        <v>9</v>
      </c>
      <c r="B6" s="3">
        <v>42143</v>
      </c>
      <c r="C6" s="4">
        <v>768</v>
      </c>
      <c r="D6" s="8"/>
      <c r="E6" s="7"/>
      <c r="K6" s="2">
        <v>55</v>
      </c>
      <c r="L6" s="2">
        <v>600</v>
      </c>
    </row>
    <row r="7" spans="1:25" x14ac:dyDescent="0.25">
      <c r="A7" s="2" t="s">
        <v>10</v>
      </c>
      <c r="B7" s="3">
        <v>42879</v>
      </c>
      <c r="C7" s="4">
        <v>492</v>
      </c>
      <c r="D7" s="8"/>
      <c r="E7" s="7"/>
    </row>
    <row r="8" spans="1:25" x14ac:dyDescent="0.25">
      <c r="A8" s="2" t="s">
        <v>11</v>
      </c>
      <c r="B8" s="3">
        <v>42227</v>
      </c>
      <c r="C8" s="4">
        <v>550</v>
      </c>
      <c r="D8" s="8"/>
      <c r="E8" s="7"/>
    </row>
    <row r="9" spans="1:25" x14ac:dyDescent="0.25">
      <c r="A9" s="2" t="s">
        <v>12</v>
      </c>
      <c r="B9" s="3">
        <v>42529</v>
      </c>
      <c r="C9" s="4">
        <v>540</v>
      </c>
      <c r="D9" s="8"/>
      <c r="E9" s="7"/>
    </row>
    <row r="10" spans="1:25" x14ac:dyDescent="0.25">
      <c r="A10" s="2" t="s">
        <v>13</v>
      </c>
      <c r="B10" s="3">
        <v>42969</v>
      </c>
      <c r="C10" s="4">
        <v>420</v>
      </c>
      <c r="D10" s="8"/>
      <c r="E10" s="7"/>
      <c r="K10" s="12" t="s">
        <v>59</v>
      </c>
    </row>
    <row r="11" spans="1:25" x14ac:dyDescent="0.25">
      <c r="A11" s="2" t="s">
        <v>14</v>
      </c>
      <c r="B11" s="3">
        <v>42482</v>
      </c>
      <c r="C11" s="4">
        <v>560</v>
      </c>
      <c r="D11" s="8"/>
      <c r="E11" s="7"/>
      <c r="K11" s="2">
        <v>51</v>
      </c>
    </row>
    <row r="12" spans="1:25" x14ac:dyDescent="0.25">
      <c r="A12" s="2" t="s">
        <v>15</v>
      </c>
      <c r="B12" s="3">
        <v>42938</v>
      </c>
      <c r="C12" s="4">
        <v>520</v>
      </c>
      <c r="D12" s="8"/>
      <c r="E12" s="7"/>
    </row>
    <row r="13" spans="1:25" x14ac:dyDescent="0.25">
      <c r="A13" s="2" t="s">
        <v>16</v>
      </c>
      <c r="B13" s="3">
        <v>42568</v>
      </c>
      <c r="C13" s="4">
        <v>450</v>
      </c>
      <c r="D13" s="8"/>
      <c r="E13" s="7"/>
    </row>
    <row r="14" spans="1:25" x14ac:dyDescent="0.25">
      <c r="A14" s="2" t="s">
        <v>17</v>
      </c>
      <c r="B14" s="3">
        <v>42047</v>
      </c>
      <c r="C14" s="4">
        <v>1120</v>
      </c>
      <c r="D14" s="8"/>
      <c r="E14" s="7"/>
    </row>
    <row r="15" spans="1:25" x14ac:dyDescent="0.25">
      <c r="A15" s="2" t="s">
        <v>18</v>
      </c>
      <c r="B15" s="3">
        <v>43063</v>
      </c>
      <c r="C15" s="4">
        <v>1134</v>
      </c>
      <c r="D15" s="8"/>
      <c r="E15" s="7"/>
    </row>
    <row r="16" spans="1:25" x14ac:dyDescent="0.25">
      <c r="A16" s="2" t="s">
        <v>19</v>
      </c>
      <c r="B16" s="3">
        <v>42202</v>
      </c>
      <c r="C16" s="4">
        <v>630</v>
      </c>
      <c r="D16" s="8"/>
      <c r="E16" s="7"/>
    </row>
    <row r="17" spans="1:5" x14ac:dyDescent="0.25">
      <c r="A17" s="2" t="s">
        <v>20</v>
      </c>
      <c r="B17" s="3">
        <v>42089</v>
      </c>
      <c r="C17" s="4">
        <v>1140</v>
      </c>
      <c r="D17" s="8"/>
      <c r="E17" s="7"/>
    </row>
    <row r="18" spans="1:5" x14ac:dyDescent="0.25">
      <c r="A18" s="2" t="s">
        <v>18</v>
      </c>
      <c r="B18" s="3">
        <v>42532</v>
      </c>
      <c r="C18" s="4">
        <v>552</v>
      </c>
      <c r="D18" s="8"/>
      <c r="E18" s="7"/>
    </row>
    <row r="19" spans="1:5" x14ac:dyDescent="0.25">
      <c r="A19" s="2" t="s">
        <v>21</v>
      </c>
      <c r="B19" s="3">
        <v>42061</v>
      </c>
      <c r="C19" s="4">
        <v>800</v>
      </c>
      <c r="D19" s="8"/>
      <c r="E19" s="7"/>
    </row>
    <row r="20" spans="1:5" x14ac:dyDescent="0.25">
      <c r="A20" s="2" t="s">
        <v>22</v>
      </c>
      <c r="B20" s="3">
        <v>43000</v>
      </c>
      <c r="C20" s="4">
        <v>672</v>
      </c>
      <c r="D20" s="8"/>
      <c r="E20" s="7"/>
    </row>
    <row r="21" spans="1:5" x14ac:dyDescent="0.25">
      <c r="A21" s="2" t="s">
        <v>23</v>
      </c>
      <c r="B21" s="3">
        <v>42449</v>
      </c>
      <c r="C21" s="4">
        <v>900</v>
      </c>
      <c r="D21" s="8"/>
      <c r="E21" s="7"/>
    </row>
    <row r="22" spans="1:5" x14ac:dyDescent="0.25">
      <c r="A22" s="2" t="s">
        <v>24</v>
      </c>
      <c r="B22" s="3">
        <v>43091</v>
      </c>
      <c r="C22" s="4">
        <v>972</v>
      </c>
      <c r="D22" s="8"/>
      <c r="E22" s="7"/>
    </row>
    <row r="23" spans="1:5" x14ac:dyDescent="0.25">
      <c r="A23" s="2" t="s">
        <v>25</v>
      </c>
      <c r="B23" s="3">
        <v>42533</v>
      </c>
      <c r="C23" s="4">
        <v>744</v>
      </c>
      <c r="D23" s="8"/>
      <c r="E23" s="7"/>
    </row>
    <row r="24" spans="1:5" x14ac:dyDescent="0.25">
      <c r="A24" s="2" t="s">
        <v>26</v>
      </c>
      <c r="B24" s="3">
        <v>42165</v>
      </c>
      <c r="C24" s="4">
        <v>720</v>
      </c>
      <c r="D24" s="8"/>
      <c r="E24" s="7"/>
    </row>
    <row r="25" spans="1:5" x14ac:dyDescent="0.25">
      <c r="A25" s="2" t="s">
        <v>27</v>
      </c>
      <c r="B25" s="3">
        <v>42654</v>
      </c>
      <c r="C25" s="4">
        <v>784</v>
      </c>
      <c r="D25" s="8"/>
      <c r="E25" s="7"/>
    </row>
    <row r="26" spans="1:5" x14ac:dyDescent="0.25">
      <c r="A26" s="2" t="s">
        <v>28</v>
      </c>
      <c r="B26" s="3">
        <v>42925</v>
      </c>
      <c r="C26" s="4">
        <v>550</v>
      </c>
      <c r="D26" s="8"/>
      <c r="E26" s="7"/>
    </row>
    <row r="27" spans="1:5" x14ac:dyDescent="0.25">
      <c r="A27" s="2" t="s">
        <v>23</v>
      </c>
      <c r="B27" s="3">
        <v>42994</v>
      </c>
      <c r="C27" s="4">
        <v>528</v>
      </c>
      <c r="D27" s="8"/>
      <c r="E27" s="7"/>
    </row>
    <row r="28" spans="1:5" x14ac:dyDescent="0.25">
      <c r="A28" s="2" t="s">
        <v>29</v>
      </c>
      <c r="B28" s="3">
        <v>42528</v>
      </c>
      <c r="C28" s="4">
        <v>552</v>
      </c>
      <c r="D28" s="8"/>
      <c r="E28" s="7"/>
    </row>
    <row r="29" spans="1:5" x14ac:dyDescent="0.25">
      <c r="A29" s="2" t="s">
        <v>30</v>
      </c>
      <c r="B29" s="3">
        <v>42784</v>
      </c>
      <c r="C29" s="4">
        <v>880</v>
      </c>
      <c r="D29" s="8"/>
      <c r="E29" s="7"/>
    </row>
    <row r="30" spans="1:5" x14ac:dyDescent="0.25">
      <c r="A30" s="2" t="s">
        <v>31</v>
      </c>
      <c r="B30" s="3">
        <v>42707</v>
      </c>
      <c r="C30" s="4">
        <v>1134</v>
      </c>
      <c r="D30" s="8"/>
      <c r="E30" s="7"/>
    </row>
    <row r="31" spans="1:5" x14ac:dyDescent="0.25">
      <c r="A31" s="2" t="s">
        <v>32</v>
      </c>
      <c r="B31" s="3">
        <v>42239</v>
      </c>
      <c r="C31" s="4">
        <v>440</v>
      </c>
      <c r="D31" s="8"/>
      <c r="E31" s="7"/>
    </row>
    <row r="32" spans="1:5" x14ac:dyDescent="0.25">
      <c r="A32" s="2" t="s">
        <v>33</v>
      </c>
      <c r="B32" s="3">
        <v>42833</v>
      </c>
      <c r="C32" s="4">
        <v>882</v>
      </c>
      <c r="D32" s="8"/>
      <c r="E32" s="7"/>
    </row>
    <row r="33" spans="1:5" x14ac:dyDescent="0.25">
      <c r="A33" s="2" t="s">
        <v>34</v>
      </c>
      <c r="B33" s="3">
        <v>42222</v>
      </c>
      <c r="C33" s="4">
        <v>600</v>
      </c>
      <c r="D33" s="8"/>
      <c r="E33" s="7"/>
    </row>
    <row r="34" spans="1:5" x14ac:dyDescent="0.25">
      <c r="A34" s="2" t="s">
        <v>35</v>
      </c>
      <c r="B34" s="3">
        <v>42203</v>
      </c>
      <c r="C34" s="4">
        <v>630</v>
      </c>
      <c r="D34" s="8"/>
      <c r="E34" s="7"/>
    </row>
  </sheetData>
  <pageMargins left="0.7" right="0.7" top="0.75" bottom="0.75" header="0.3" footer="0.3"/>
  <ignoredErrors>
    <ignoredError sqref="K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35971-FA4E-40B9-B79A-E349CD24EA4B}">
  <dimension ref="A1:L23"/>
  <sheetViews>
    <sheetView showGridLines="0" topLeftCell="D1" zoomScale="115" zoomScaleNormal="115" workbookViewId="0">
      <selection activeCell="J2" sqref="J2"/>
    </sheetView>
  </sheetViews>
  <sheetFormatPr defaultRowHeight="15" x14ac:dyDescent="0.25"/>
  <cols>
    <col min="1" max="1" width="12.42578125" customWidth="1"/>
    <col min="2" max="2" width="14.85546875" bestFit="1" customWidth="1"/>
    <col min="3" max="3" width="13" bestFit="1" customWidth="1"/>
    <col min="4" max="4" width="15.42578125" bestFit="1" customWidth="1"/>
    <col min="5" max="5" width="15.42578125" customWidth="1"/>
    <col min="6" max="6" width="14.85546875" bestFit="1" customWidth="1"/>
    <col min="7" max="7" width="14.42578125" customWidth="1"/>
    <col min="8" max="8" width="14.85546875" bestFit="1" customWidth="1"/>
    <col min="9" max="9" width="14.85546875" style="35" bestFit="1" customWidth="1"/>
    <col min="10" max="12" width="15.140625" style="35" bestFit="1" customWidth="1"/>
    <col min="13" max="13" width="15.140625" bestFit="1" customWidth="1"/>
    <col min="14" max="16" width="7.5703125" bestFit="1" customWidth="1"/>
    <col min="17" max="17" width="10.140625" bestFit="1" customWidth="1"/>
    <col min="18" max="20" width="7.5703125" bestFit="1" customWidth="1"/>
    <col min="21" max="21" width="10.140625" bestFit="1" customWidth="1"/>
    <col min="22" max="22" width="10.42578125" bestFit="1" customWidth="1"/>
    <col min="23" max="25" width="7.85546875" bestFit="1" customWidth="1"/>
    <col min="26" max="26" width="10.140625" bestFit="1" customWidth="1"/>
    <col min="27" max="29" width="7.5703125" bestFit="1" customWidth="1"/>
    <col min="30" max="30" width="10.140625" bestFit="1" customWidth="1"/>
    <col min="31" max="33" width="7.5703125" bestFit="1" customWidth="1"/>
    <col min="34" max="34" width="10.140625" bestFit="1" customWidth="1"/>
    <col min="35" max="37" width="7.5703125" bestFit="1" customWidth="1"/>
    <col min="38" max="38" width="10.140625" bestFit="1" customWidth="1"/>
    <col min="39" max="39" width="10.42578125" bestFit="1" customWidth="1"/>
    <col min="40" max="42" width="7.85546875" bestFit="1" customWidth="1"/>
    <col min="43" max="43" width="10.140625" bestFit="1" customWidth="1"/>
    <col min="44" max="46" width="7.5703125" bestFit="1" customWidth="1"/>
    <col min="47" max="47" width="10.140625" bestFit="1" customWidth="1"/>
    <col min="48" max="50" width="7.5703125" bestFit="1" customWidth="1"/>
    <col min="51" max="51" width="10.140625" bestFit="1" customWidth="1"/>
    <col min="52" max="53" width="7.5703125" bestFit="1" customWidth="1"/>
    <col min="54" max="54" width="10.140625" bestFit="1" customWidth="1"/>
    <col min="55" max="55" width="10.42578125" bestFit="1" customWidth="1"/>
    <col min="56" max="56" width="11.28515625" bestFit="1" customWidth="1"/>
    <col min="57" max="387" width="16.28515625" bestFit="1" customWidth="1"/>
    <col min="388" max="388" width="11.28515625" bestFit="1" customWidth="1"/>
  </cols>
  <sheetData>
    <row r="1" spans="1:12" x14ac:dyDescent="0.25">
      <c r="A1" s="6" t="s">
        <v>1</v>
      </c>
      <c r="B1" s="6" t="s">
        <v>123</v>
      </c>
      <c r="C1" s="6" t="s">
        <v>119</v>
      </c>
      <c r="D1" s="6" t="s">
        <v>111</v>
      </c>
      <c r="E1" s="37" t="s">
        <v>181</v>
      </c>
      <c r="F1" s="6" t="s">
        <v>132</v>
      </c>
      <c r="G1" s="6" t="s">
        <v>133</v>
      </c>
      <c r="I1" s="24" t="s">
        <v>119</v>
      </c>
      <c r="J1" s="25" t="s">
        <v>53</v>
      </c>
      <c r="K1" s="25" t="s">
        <v>3</v>
      </c>
      <c r="L1" s="26" t="s">
        <v>124</v>
      </c>
    </row>
    <row r="2" spans="1:12" x14ac:dyDescent="0.25">
      <c r="A2" s="3">
        <v>43063</v>
      </c>
      <c r="B2" s="21">
        <v>11232</v>
      </c>
      <c r="C2" s="22" t="s">
        <v>129</v>
      </c>
      <c r="D2" s="22">
        <v>38</v>
      </c>
      <c r="E2" s="36" t="str">
        <f>VLOOKUP(C2,I:L,2,0)</f>
        <v>Laptop</v>
      </c>
      <c r="F2" s="23"/>
      <c r="G2" s="23"/>
      <c r="I2" s="27" t="s">
        <v>121</v>
      </c>
      <c r="J2" s="28" t="s">
        <v>125</v>
      </c>
      <c r="K2" s="29">
        <v>70</v>
      </c>
      <c r="L2" s="30">
        <v>20</v>
      </c>
    </row>
    <row r="3" spans="1:12" x14ac:dyDescent="0.25">
      <c r="A3" s="3">
        <v>43063</v>
      </c>
      <c r="B3" s="11">
        <v>11232</v>
      </c>
      <c r="C3" s="2" t="s">
        <v>121</v>
      </c>
      <c r="D3" s="2">
        <v>35</v>
      </c>
      <c r="E3" s="36" t="str">
        <f t="shared" ref="E3:E23" si="0">VLOOKUP(C3,I:L,2,0)</f>
        <v>Webcam</v>
      </c>
      <c r="F3" s="23"/>
      <c r="G3" s="23"/>
      <c r="I3" s="27" t="s">
        <v>126</v>
      </c>
      <c r="J3" s="28" t="s">
        <v>127</v>
      </c>
      <c r="K3" s="29">
        <v>160</v>
      </c>
      <c r="L3" s="30">
        <v>55</v>
      </c>
    </row>
    <row r="4" spans="1:12" x14ac:dyDescent="0.25">
      <c r="A4" s="16">
        <v>43063</v>
      </c>
      <c r="B4" s="17">
        <v>11231</v>
      </c>
      <c r="C4" s="18" t="s">
        <v>122</v>
      </c>
      <c r="D4" s="18">
        <v>40</v>
      </c>
      <c r="E4" s="36" t="str">
        <f t="shared" si="0"/>
        <v>Headphone</v>
      </c>
      <c r="F4" s="23"/>
      <c r="G4" s="23"/>
      <c r="I4" s="27" t="s">
        <v>122</v>
      </c>
      <c r="J4" s="28" t="s">
        <v>128</v>
      </c>
      <c r="K4" s="29">
        <v>120</v>
      </c>
      <c r="L4" s="30">
        <v>40</v>
      </c>
    </row>
    <row r="5" spans="1:12" x14ac:dyDescent="0.25">
      <c r="A5" s="3">
        <v>43063</v>
      </c>
      <c r="B5" s="11">
        <v>11230</v>
      </c>
      <c r="C5" s="2" t="s">
        <v>120</v>
      </c>
      <c r="D5" s="2">
        <v>29</v>
      </c>
      <c r="E5" s="36" t="str">
        <f t="shared" si="0"/>
        <v>Desktop Screen</v>
      </c>
      <c r="F5" s="23"/>
      <c r="G5" s="23"/>
      <c r="I5" s="27" t="s">
        <v>129</v>
      </c>
      <c r="J5" s="28" t="s">
        <v>130</v>
      </c>
      <c r="K5" s="29">
        <v>1100</v>
      </c>
      <c r="L5" s="30">
        <v>340</v>
      </c>
    </row>
    <row r="6" spans="1:12" x14ac:dyDescent="0.25">
      <c r="A6" s="3">
        <v>43063</v>
      </c>
      <c r="B6" s="11">
        <v>11229</v>
      </c>
      <c r="C6" s="2" t="s">
        <v>121</v>
      </c>
      <c r="D6" s="2">
        <v>27</v>
      </c>
      <c r="E6" s="36" t="str">
        <f t="shared" si="0"/>
        <v>Webcam</v>
      </c>
      <c r="F6" s="23"/>
      <c r="G6" s="23"/>
      <c r="I6" s="31" t="s">
        <v>120</v>
      </c>
      <c r="J6" s="32" t="s">
        <v>131</v>
      </c>
      <c r="K6" s="33">
        <v>250</v>
      </c>
      <c r="L6" s="34">
        <v>85</v>
      </c>
    </row>
    <row r="7" spans="1:12" x14ac:dyDescent="0.25">
      <c r="A7" s="3">
        <v>43063</v>
      </c>
      <c r="B7" s="11">
        <v>11222</v>
      </c>
      <c r="C7" s="2" t="s">
        <v>122</v>
      </c>
      <c r="D7" s="2">
        <v>33</v>
      </c>
      <c r="E7" s="36" t="str">
        <f t="shared" si="0"/>
        <v>Headphone</v>
      </c>
      <c r="F7" s="23"/>
      <c r="G7" s="23"/>
    </row>
    <row r="8" spans="1:12" x14ac:dyDescent="0.25">
      <c r="A8" s="3">
        <v>43066</v>
      </c>
      <c r="B8" s="11">
        <v>11241</v>
      </c>
      <c r="C8" s="2" t="s">
        <v>121</v>
      </c>
      <c r="D8" s="2">
        <v>45</v>
      </c>
      <c r="E8" s="36" t="str">
        <f t="shared" si="0"/>
        <v>Webcam</v>
      </c>
      <c r="F8" s="23"/>
      <c r="G8" s="23"/>
    </row>
    <row r="9" spans="1:12" x14ac:dyDescent="0.25">
      <c r="A9" s="3">
        <v>43066</v>
      </c>
      <c r="B9" s="11">
        <v>11238</v>
      </c>
      <c r="C9" s="2" t="s">
        <v>122</v>
      </c>
      <c r="D9" s="2">
        <v>30</v>
      </c>
      <c r="E9" s="36" t="str">
        <f t="shared" si="0"/>
        <v>Headphone</v>
      </c>
      <c r="F9" s="23"/>
      <c r="G9" s="23"/>
    </row>
    <row r="10" spans="1:12" x14ac:dyDescent="0.25">
      <c r="A10" s="3">
        <v>43066</v>
      </c>
      <c r="B10" s="11">
        <v>11236</v>
      </c>
      <c r="C10" s="2" t="s">
        <v>121</v>
      </c>
      <c r="D10" s="2">
        <v>28</v>
      </c>
      <c r="E10" s="36" t="str">
        <f t="shared" si="0"/>
        <v>Webcam</v>
      </c>
      <c r="F10" s="23"/>
      <c r="G10" s="23"/>
    </row>
    <row r="11" spans="1:12" x14ac:dyDescent="0.25">
      <c r="A11" s="3">
        <v>43066</v>
      </c>
      <c r="B11" s="11">
        <v>11233</v>
      </c>
      <c r="C11" s="2" t="s">
        <v>121</v>
      </c>
      <c r="D11" s="2">
        <v>30</v>
      </c>
      <c r="E11" s="36" t="str">
        <f t="shared" si="0"/>
        <v>Webcam</v>
      </c>
      <c r="F11" s="23"/>
      <c r="G11" s="23"/>
    </row>
    <row r="12" spans="1:12" x14ac:dyDescent="0.25">
      <c r="A12" s="3">
        <v>43066</v>
      </c>
      <c r="B12" s="11">
        <v>11233</v>
      </c>
      <c r="C12" s="2" t="s">
        <v>122</v>
      </c>
      <c r="D12" s="2">
        <v>21</v>
      </c>
      <c r="E12" s="36" t="str">
        <f t="shared" si="0"/>
        <v>Headphone</v>
      </c>
      <c r="F12" s="23"/>
      <c r="G12" s="23"/>
    </row>
    <row r="13" spans="1:12" x14ac:dyDescent="0.25">
      <c r="A13" s="3">
        <v>43066</v>
      </c>
      <c r="B13" s="11">
        <v>11232</v>
      </c>
      <c r="C13" s="2" t="s">
        <v>121</v>
      </c>
      <c r="D13" s="2">
        <v>29</v>
      </c>
      <c r="E13" s="36" t="str">
        <f t="shared" si="0"/>
        <v>Webcam</v>
      </c>
      <c r="F13" s="23"/>
      <c r="G13" s="23"/>
    </row>
    <row r="14" spans="1:12" x14ac:dyDescent="0.25">
      <c r="A14" s="3">
        <v>43066</v>
      </c>
      <c r="B14" s="11">
        <v>11225</v>
      </c>
      <c r="C14" s="2" t="s">
        <v>121</v>
      </c>
      <c r="D14" s="2">
        <v>31</v>
      </c>
      <c r="E14" s="36" t="str">
        <f t="shared" si="0"/>
        <v>Webcam</v>
      </c>
      <c r="F14" s="23"/>
      <c r="G14" s="23"/>
    </row>
    <row r="15" spans="1:12" x14ac:dyDescent="0.25">
      <c r="A15" s="3">
        <v>43066</v>
      </c>
      <c r="B15" s="11">
        <v>11223</v>
      </c>
      <c r="C15" s="2" t="s">
        <v>121</v>
      </c>
      <c r="D15" s="2">
        <v>48</v>
      </c>
      <c r="E15" s="36" t="str">
        <f t="shared" si="0"/>
        <v>Webcam</v>
      </c>
      <c r="F15" s="23"/>
      <c r="G15" s="23"/>
    </row>
    <row r="16" spans="1:12" x14ac:dyDescent="0.25">
      <c r="A16" s="3">
        <v>43067</v>
      </c>
      <c r="B16" s="11">
        <v>11236</v>
      </c>
      <c r="C16" s="2" t="s">
        <v>122</v>
      </c>
      <c r="D16" s="2">
        <v>44</v>
      </c>
      <c r="E16" s="36" t="str">
        <f t="shared" si="0"/>
        <v>Headphone</v>
      </c>
      <c r="F16" s="23"/>
      <c r="G16" s="23"/>
    </row>
    <row r="17" spans="1:7" x14ac:dyDescent="0.25">
      <c r="A17" s="3">
        <v>43067</v>
      </c>
      <c r="B17" s="11">
        <v>11236</v>
      </c>
      <c r="C17" s="2" t="s">
        <v>122</v>
      </c>
      <c r="D17" s="2">
        <v>21</v>
      </c>
      <c r="E17" s="36" t="str">
        <f t="shared" si="0"/>
        <v>Headphone</v>
      </c>
      <c r="F17" s="23"/>
      <c r="G17" s="23"/>
    </row>
    <row r="18" spans="1:7" x14ac:dyDescent="0.25">
      <c r="A18" s="3">
        <v>43067</v>
      </c>
      <c r="B18" s="11">
        <v>11231</v>
      </c>
      <c r="C18" s="2" t="s">
        <v>122</v>
      </c>
      <c r="D18" s="2">
        <v>40</v>
      </c>
      <c r="E18" s="36" t="str">
        <f t="shared" si="0"/>
        <v>Headphone</v>
      </c>
      <c r="F18" s="23"/>
      <c r="G18" s="23"/>
    </row>
    <row r="19" spans="1:7" x14ac:dyDescent="0.25">
      <c r="A19" s="3">
        <v>43067</v>
      </c>
      <c r="B19" s="11">
        <v>11229</v>
      </c>
      <c r="C19" s="2" t="s">
        <v>121</v>
      </c>
      <c r="D19" s="2">
        <v>22</v>
      </c>
      <c r="E19" s="36" t="str">
        <f t="shared" si="0"/>
        <v>Webcam</v>
      </c>
      <c r="F19" s="23"/>
      <c r="G19" s="23"/>
    </row>
    <row r="20" spans="1:7" x14ac:dyDescent="0.25">
      <c r="A20" s="3">
        <v>43067</v>
      </c>
      <c r="B20" s="11">
        <v>11229</v>
      </c>
      <c r="C20" s="2" t="s">
        <v>122</v>
      </c>
      <c r="D20" s="2">
        <v>38</v>
      </c>
      <c r="E20" s="36" t="str">
        <f t="shared" si="0"/>
        <v>Headphone</v>
      </c>
      <c r="F20" s="23"/>
      <c r="G20" s="23"/>
    </row>
    <row r="21" spans="1:7" x14ac:dyDescent="0.25">
      <c r="A21" s="3">
        <v>43067</v>
      </c>
      <c r="B21" s="11">
        <v>11227</v>
      </c>
      <c r="C21" s="2" t="s">
        <v>122</v>
      </c>
      <c r="D21" s="2">
        <v>25</v>
      </c>
      <c r="E21" s="36" t="str">
        <f t="shared" si="0"/>
        <v>Headphone</v>
      </c>
      <c r="F21" s="23"/>
      <c r="G21" s="23"/>
    </row>
    <row r="22" spans="1:7" x14ac:dyDescent="0.25">
      <c r="A22" s="3">
        <v>43067</v>
      </c>
      <c r="B22" s="11">
        <v>11223</v>
      </c>
      <c r="C22" s="2" t="s">
        <v>121</v>
      </c>
      <c r="D22" s="2">
        <v>31</v>
      </c>
      <c r="E22" s="36" t="str">
        <f t="shared" si="0"/>
        <v>Webcam</v>
      </c>
      <c r="F22" s="23"/>
      <c r="G22" s="23"/>
    </row>
    <row r="23" spans="1:7" x14ac:dyDescent="0.25">
      <c r="A23" s="3">
        <v>43067</v>
      </c>
      <c r="B23" s="11">
        <v>11223</v>
      </c>
      <c r="C23" s="2" t="s">
        <v>122</v>
      </c>
      <c r="D23" s="2">
        <v>40</v>
      </c>
      <c r="E23" s="36" t="str">
        <f t="shared" si="0"/>
        <v>Headphone</v>
      </c>
      <c r="F23" s="23"/>
      <c r="G23" s="23"/>
    </row>
  </sheetData>
  <sheetProtection algorithmName="SHA-512" hashValue="XhKGLKFpAK29/bQwqObgfy2GH178E3dB74n6XJtOzs1wfms2OMgyYifFhtSh1Fkqr8C771wUwlXgtHD1drCEIA==" saltValue="Uebj1ozn+n2uQ6uhZxyGLg==" spinCount="100000" sheet="1" objects="1" scenarios="1" formatCell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8A9F0-3D5C-4701-A929-072B32523F2E}">
  <dimension ref="A1:O63"/>
  <sheetViews>
    <sheetView showGridLines="0" zoomScale="95" zoomScaleNormal="95" workbookViewId="0">
      <selection activeCell="F9" sqref="F9"/>
    </sheetView>
  </sheetViews>
  <sheetFormatPr defaultRowHeight="15" x14ac:dyDescent="0.25"/>
  <cols>
    <col min="1" max="1" width="14" bestFit="1" customWidth="1"/>
    <col min="2" max="2" width="12.42578125" customWidth="1"/>
    <col min="3" max="3" width="10.140625" customWidth="1"/>
    <col min="4" max="4" width="9.140625" customWidth="1"/>
    <col min="5" max="5" width="10.42578125" bestFit="1" customWidth="1"/>
    <col min="6" max="6" width="25.140625" bestFit="1" customWidth="1"/>
    <col min="7" max="7" width="17.85546875" customWidth="1"/>
    <col min="8" max="9" width="14" bestFit="1" customWidth="1"/>
    <col min="10" max="10" width="13.28515625" customWidth="1"/>
    <col min="11" max="11" width="9.140625" customWidth="1"/>
    <col min="12" max="12" width="12" customWidth="1"/>
    <col min="13" max="13" width="10.5703125" bestFit="1" customWidth="1"/>
    <col min="14" max="14" width="11" customWidth="1"/>
  </cols>
  <sheetData>
    <row r="1" spans="1:15" x14ac:dyDescent="0.25">
      <c r="E1" s="35"/>
      <c r="F1" s="35"/>
      <c r="G1" s="35"/>
      <c r="H1" s="35"/>
      <c r="I1" s="35"/>
      <c r="J1" s="35"/>
      <c r="K1" s="35"/>
    </row>
    <row r="2" spans="1:15" x14ac:dyDescent="0.25">
      <c r="E2" s="35"/>
      <c r="F2" s="67" t="s">
        <v>176</v>
      </c>
      <c r="G2" s="68"/>
      <c r="H2" s="69" t="s">
        <v>177</v>
      </c>
      <c r="I2" s="69"/>
      <c r="J2" s="69"/>
      <c r="K2" s="69"/>
      <c r="L2" s="70" t="s">
        <v>178</v>
      </c>
      <c r="M2" s="71"/>
      <c r="N2" s="71"/>
      <c r="O2" s="71"/>
    </row>
    <row r="3" spans="1:15" x14ac:dyDescent="0.25">
      <c r="E3" s="35"/>
      <c r="F3" s="68"/>
      <c r="G3" s="68"/>
      <c r="H3" s="69"/>
      <c r="I3" s="69"/>
      <c r="J3" s="69"/>
      <c r="K3" s="69"/>
      <c r="L3" s="71"/>
      <c r="M3" s="71"/>
      <c r="N3" s="71"/>
      <c r="O3" s="71"/>
    </row>
    <row r="4" spans="1:15" x14ac:dyDescent="0.25">
      <c r="E4" s="35"/>
      <c r="F4" s="68"/>
      <c r="G4" s="68"/>
      <c r="H4" s="69"/>
      <c r="I4" s="69"/>
      <c r="J4" s="69"/>
      <c r="K4" s="69"/>
      <c r="L4" s="71"/>
      <c r="M4" s="71"/>
      <c r="N4" s="71"/>
      <c r="O4" s="71"/>
    </row>
    <row r="5" spans="1:15" x14ac:dyDescent="0.25">
      <c r="E5" s="35"/>
      <c r="F5" s="35"/>
      <c r="G5" s="35"/>
      <c r="H5" s="35"/>
      <c r="I5" s="35"/>
      <c r="J5" s="35"/>
      <c r="K5" s="35"/>
    </row>
    <row r="7" spans="1:15" ht="21" x14ac:dyDescent="0.35">
      <c r="A7" s="72" t="s">
        <v>65</v>
      </c>
      <c r="B7" s="72"/>
      <c r="C7" s="72"/>
      <c r="D7" s="72"/>
      <c r="E7" s="72"/>
      <c r="I7" s="72" t="s">
        <v>66</v>
      </c>
      <c r="J7" s="72"/>
      <c r="K7" s="72"/>
      <c r="L7" s="72"/>
      <c r="M7" s="72"/>
      <c r="N7" s="72"/>
    </row>
    <row r="8" spans="1:15" x14ac:dyDescent="0.25">
      <c r="A8" s="6" t="s">
        <v>0</v>
      </c>
      <c r="B8" s="6" t="s">
        <v>111</v>
      </c>
      <c r="C8" s="6" t="s">
        <v>67</v>
      </c>
      <c r="D8" s="6" t="s">
        <v>3</v>
      </c>
      <c r="E8" s="6" t="s">
        <v>55</v>
      </c>
      <c r="F8" s="9" t="s">
        <v>183</v>
      </c>
      <c r="G8" s="9" t="s">
        <v>118</v>
      </c>
      <c r="I8" s="6" t="s">
        <v>0</v>
      </c>
      <c r="J8" s="6" t="s">
        <v>111</v>
      </c>
      <c r="K8" s="6" t="s">
        <v>67</v>
      </c>
      <c r="L8" s="6" t="s">
        <v>3</v>
      </c>
      <c r="M8" s="6" t="s">
        <v>55</v>
      </c>
      <c r="N8" s="9" t="s">
        <v>182</v>
      </c>
    </row>
    <row r="9" spans="1:15" x14ac:dyDescent="0.25">
      <c r="A9" s="22">
        <v>221322</v>
      </c>
      <c r="B9" s="22">
        <v>20</v>
      </c>
      <c r="C9" s="22" t="s">
        <v>61</v>
      </c>
      <c r="D9" s="22">
        <v>220</v>
      </c>
      <c r="E9" s="39">
        <v>4400</v>
      </c>
      <c r="F9" s="36">
        <f>IFERROR(VLOOKUP(A9,$I$9:$I$63,1,0),"Order not Found in Table 2")</f>
        <v>221322</v>
      </c>
      <c r="G9" s="23"/>
      <c r="I9" s="22">
        <v>221321</v>
      </c>
      <c r="J9" s="22">
        <v>20</v>
      </c>
      <c r="K9" s="22" t="s">
        <v>61</v>
      </c>
      <c r="L9" s="22">
        <v>220</v>
      </c>
      <c r="M9" s="22">
        <v>4400</v>
      </c>
      <c r="N9" s="22"/>
    </row>
    <row r="10" spans="1:15" x14ac:dyDescent="0.25">
      <c r="A10" s="22">
        <v>221382</v>
      </c>
      <c r="B10" s="22">
        <v>35</v>
      </c>
      <c r="C10" s="22" t="s">
        <v>62</v>
      </c>
      <c r="D10" s="22">
        <v>300</v>
      </c>
      <c r="E10" s="39">
        <v>10500</v>
      </c>
      <c r="F10" s="36" t="str">
        <f t="shared" ref="F10:F37" si="0">IFERROR(VLOOKUP(A10,$I$9:$I$63,1,0),"Order not Found in Table 2")</f>
        <v>Order not Found in Table 2</v>
      </c>
      <c r="G10" s="23"/>
      <c r="I10" s="22">
        <v>221322</v>
      </c>
      <c r="J10" s="22">
        <v>35</v>
      </c>
      <c r="K10" s="22" t="s">
        <v>62</v>
      </c>
      <c r="L10" s="22">
        <v>300</v>
      </c>
      <c r="M10" s="22">
        <v>10500</v>
      </c>
      <c r="N10" s="22"/>
    </row>
    <row r="11" spans="1:15" x14ac:dyDescent="0.25">
      <c r="A11" s="22">
        <v>221323</v>
      </c>
      <c r="B11" s="22">
        <v>10</v>
      </c>
      <c r="C11" s="22" t="s">
        <v>60</v>
      </c>
      <c r="D11" s="22">
        <v>280</v>
      </c>
      <c r="E11" s="39">
        <v>2800</v>
      </c>
      <c r="F11" s="36">
        <f t="shared" si="0"/>
        <v>221323</v>
      </c>
      <c r="G11" s="23"/>
      <c r="I11" s="22">
        <v>221323</v>
      </c>
      <c r="J11" s="22">
        <v>10</v>
      </c>
      <c r="K11" s="22" t="s">
        <v>60</v>
      </c>
      <c r="L11" s="22">
        <v>280</v>
      </c>
      <c r="M11" s="22">
        <v>2800</v>
      </c>
      <c r="N11" s="22"/>
    </row>
    <row r="12" spans="1:15" x14ac:dyDescent="0.25">
      <c r="A12" s="22">
        <v>221324</v>
      </c>
      <c r="B12" s="22">
        <v>40</v>
      </c>
      <c r="C12" s="22" t="s">
        <v>61</v>
      </c>
      <c r="D12" s="22">
        <v>280</v>
      </c>
      <c r="E12" s="39">
        <v>11200</v>
      </c>
      <c r="F12" s="36">
        <f t="shared" si="0"/>
        <v>221324</v>
      </c>
      <c r="G12" s="23"/>
      <c r="I12" s="22">
        <v>221324</v>
      </c>
      <c r="J12" s="22">
        <v>40</v>
      </c>
      <c r="K12" s="22" t="s">
        <v>61</v>
      </c>
      <c r="L12" s="22">
        <v>220</v>
      </c>
      <c r="M12" s="22">
        <v>8800</v>
      </c>
      <c r="N12" s="22"/>
    </row>
    <row r="13" spans="1:15" x14ac:dyDescent="0.25">
      <c r="A13" s="22">
        <v>221325</v>
      </c>
      <c r="B13" s="22">
        <v>15</v>
      </c>
      <c r="C13" s="22" t="s">
        <v>62</v>
      </c>
      <c r="D13" s="22">
        <v>300</v>
      </c>
      <c r="E13" s="39">
        <v>4500</v>
      </c>
      <c r="F13" s="36">
        <f t="shared" si="0"/>
        <v>221325</v>
      </c>
      <c r="G13" s="23"/>
      <c r="I13" s="22">
        <v>221325</v>
      </c>
      <c r="J13" s="22">
        <v>15</v>
      </c>
      <c r="K13" s="22" t="s">
        <v>62</v>
      </c>
      <c r="L13" s="22">
        <v>300</v>
      </c>
      <c r="M13" s="22">
        <v>4500</v>
      </c>
      <c r="N13" s="22"/>
    </row>
    <row r="14" spans="1:15" x14ac:dyDescent="0.25">
      <c r="A14" s="22">
        <v>221382</v>
      </c>
      <c r="B14" s="22">
        <v>25</v>
      </c>
      <c r="C14" s="22" t="s">
        <v>60</v>
      </c>
      <c r="D14" s="22">
        <v>280</v>
      </c>
      <c r="E14" s="39">
        <v>7000</v>
      </c>
      <c r="F14" s="36" t="str">
        <f t="shared" si="0"/>
        <v>Order not Found in Table 2</v>
      </c>
      <c r="G14" s="23"/>
      <c r="I14" s="22">
        <v>221326</v>
      </c>
      <c r="J14" s="22">
        <v>25</v>
      </c>
      <c r="K14" s="22" t="s">
        <v>60</v>
      </c>
      <c r="L14" s="22">
        <v>280</v>
      </c>
      <c r="M14" s="22">
        <v>7000</v>
      </c>
      <c r="N14" s="22"/>
    </row>
    <row r="15" spans="1:15" x14ac:dyDescent="0.25">
      <c r="A15" s="22">
        <v>221327</v>
      </c>
      <c r="B15" s="22">
        <v>45</v>
      </c>
      <c r="C15" s="22" t="s">
        <v>63</v>
      </c>
      <c r="D15" s="22">
        <v>95</v>
      </c>
      <c r="E15" s="39">
        <v>4275</v>
      </c>
      <c r="F15" s="36">
        <f t="shared" si="0"/>
        <v>221327</v>
      </c>
      <c r="G15" s="23"/>
      <c r="I15" s="22">
        <v>221327</v>
      </c>
      <c r="J15" s="22">
        <v>45</v>
      </c>
      <c r="K15" s="22" t="s">
        <v>63</v>
      </c>
      <c r="L15" s="22">
        <v>95</v>
      </c>
      <c r="M15" s="22">
        <v>4275</v>
      </c>
      <c r="N15" s="22"/>
    </row>
    <row r="16" spans="1:15" x14ac:dyDescent="0.25">
      <c r="A16" s="22">
        <v>221328</v>
      </c>
      <c r="B16" s="22">
        <v>100</v>
      </c>
      <c r="C16" s="22" t="s">
        <v>63</v>
      </c>
      <c r="D16" s="22">
        <v>95</v>
      </c>
      <c r="E16" s="39">
        <v>9500</v>
      </c>
      <c r="F16" s="36">
        <f t="shared" si="0"/>
        <v>221328</v>
      </c>
      <c r="G16" s="23"/>
      <c r="I16" s="22">
        <v>221328</v>
      </c>
      <c r="J16" s="22">
        <v>10</v>
      </c>
      <c r="K16" s="22" t="s">
        <v>63</v>
      </c>
      <c r="L16" s="22">
        <v>95</v>
      </c>
      <c r="M16" s="22">
        <v>950</v>
      </c>
      <c r="N16" s="22"/>
    </row>
    <row r="17" spans="1:14" x14ac:dyDescent="0.25">
      <c r="A17" s="22">
        <v>221329</v>
      </c>
      <c r="B17" s="22">
        <v>15</v>
      </c>
      <c r="C17" s="22" t="s">
        <v>63</v>
      </c>
      <c r="D17" s="22">
        <v>95</v>
      </c>
      <c r="E17" s="39">
        <v>1425</v>
      </c>
      <c r="F17" s="36">
        <f t="shared" si="0"/>
        <v>221329</v>
      </c>
      <c r="G17" s="23"/>
      <c r="I17" s="22">
        <v>221329</v>
      </c>
      <c r="J17" s="22">
        <v>15</v>
      </c>
      <c r="K17" s="22" t="s">
        <v>63</v>
      </c>
      <c r="L17" s="22">
        <v>95</v>
      </c>
      <c r="M17" s="22">
        <v>1425</v>
      </c>
      <c r="N17" s="22"/>
    </row>
    <row r="18" spans="1:14" x14ac:dyDescent="0.25">
      <c r="A18" s="22">
        <v>221379</v>
      </c>
      <c r="B18" s="22">
        <v>10</v>
      </c>
      <c r="C18" s="22" t="s">
        <v>64</v>
      </c>
      <c r="D18" s="22">
        <v>120</v>
      </c>
      <c r="E18" s="39">
        <v>1200</v>
      </c>
      <c r="F18" s="36" t="str">
        <f t="shared" si="0"/>
        <v>Order not Found in Table 2</v>
      </c>
      <c r="G18" s="23"/>
      <c r="I18" s="22">
        <v>221330</v>
      </c>
      <c r="J18" s="22">
        <v>10</v>
      </c>
      <c r="K18" s="22" t="s">
        <v>64</v>
      </c>
      <c r="L18" s="22">
        <v>120</v>
      </c>
      <c r="M18" s="22">
        <v>1200</v>
      </c>
      <c r="N18" s="22"/>
    </row>
    <row r="19" spans="1:14" x14ac:dyDescent="0.25">
      <c r="A19" s="22">
        <v>221331</v>
      </c>
      <c r="B19" s="22">
        <v>15</v>
      </c>
      <c r="C19" s="22" t="s">
        <v>61</v>
      </c>
      <c r="D19" s="22">
        <v>220</v>
      </c>
      <c r="E19" s="39">
        <v>3300</v>
      </c>
      <c r="F19" s="36">
        <f t="shared" si="0"/>
        <v>221331</v>
      </c>
      <c r="G19" s="23"/>
      <c r="I19" s="22">
        <v>221331</v>
      </c>
      <c r="J19" s="22">
        <v>15</v>
      </c>
      <c r="K19" s="22" t="s">
        <v>61</v>
      </c>
      <c r="L19" s="22">
        <v>220</v>
      </c>
      <c r="M19" s="22">
        <v>3300</v>
      </c>
      <c r="N19" s="22"/>
    </row>
    <row r="20" spans="1:14" x14ac:dyDescent="0.25">
      <c r="A20" s="22">
        <v>221332</v>
      </c>
      <c r="B20" s="22">
        <v>10</v>
      </c>
      <c r="C20" s="22" t="s">
        <v>62</v>
      </c>
      <c r="D20" s="22">
        <v>300</v>
      </c>
      <c r="E20" s="39">
        <v>3000</v>
      </c>
      <c r="F20" s="36">
        <f t="shared" si="0"/>
        <v>221332</v>
      </c>
      <c r="G20" s="23"/>
      <c r="I20" s="22">
        <v>221332</v>
      </c>
      <c r="J20" s="22">
        <v>10</v>
      </c>
      <c r="K20" s="22" t="s">
        <v>62</v>
      </c>
      <c r="L20" s="22">
        <v>300</v>
      </c>
      <c r="M20" s="22">
        <v>3000</v>
      </c>
      <c r="N20" s="22"/>
    </row>
    <row r="21" spans="1:14" x14ac:dyDescent="0.25">
      <c r="A21" s="22">
        <v>221333</v>
      </c>
      <c r="B21" s="22">
        <v>35</v>
      </c>
      <c r="C21" s="22" t="s">
        <v>62</v>
      </c>
      <c r="D21" s="22">
        <v>300</v>
      </c>
      <c r="E21" s="39">
        <v>10500</v>
      </c>
      <c r="F21" s="36">
        <f t="shared" si="0"/>
        <v>221333</v>
      </c>
      <c r="G21" s="23"/>
      <c r="I21" s="22">
        <v>221333</v>
      </c>
      <c r="J21" s="22">
        <v>35</v>
      </c>
      <c r="K21" s="22" t="s">
        <v>62</v>
      </c>
      <c r="L21" s="22">
        <v>300</v>
      </c>
      <c r="M21" s="22">
        <v>10500</v>
      </c>
      <c r="N21" s="22"/>
    </row>
    <row r="22" spans="1:14" x14ac:dyDescent="0.25">
      <c r="A22" s="22">
        <v>221379</v>
      </c>
      <c r="B22" s="22">
        <v>20</v>
      </c>
      <c r="C22" s="22" t="s">
        <v>60</v>
      </c>
      <c r="D22" s="22">
        <v>280</v>
      </c>
      <c r="E22" s="39">
        <v>5600</v>
      </c>
      <c r="F22" s="36" t="str">
        <f t="shared" si="0"/>
        <v>Order not Found in Table 2</v>
      </c>
      <c r="G22" s="23"/>
      <c r="I22" s="22">
        <v>221334</v>
      </c>
      <c r="J22" s="22">
        <v>20</v>
      </c>
      <c r="K22" s="22" t="s">
        <v>60</v>
      </c>
      <c r="L22" s="22">
        <v>280</v>
      </c>
      <c r="M22" s="22">
        <v>5600</v>
      </c>
      <c r="N22" s="22"/>
    </row>
    <row r="23" spans="1:14" x14ac:dyDescent="0.25">
      <c r="A23" s="22">
        <v>221335</v>
      </c>
      <c r="B23" s="22">
        <v>30</v>
      </c>
      <c r="C23" s="22" t="s">
        <v>60</v>
      </c>
      <c r="D23" s="22">
        <v>280</v>
      </c>
      <c r="E23" s="39">
        <v>8400</v>
      </c>
      <c r="F23" s="36">
        <f t="shared" si="0"/>
        <v>221335</v>
      </c>
      <c r="G23" s="23"/>
      <c r="I23" s="22">
        <v>221335</v>
      </c>
      <c r="J23" s="22">
        <v>30</v>
      </c>
      <c r="K23" s="22" t="s">
        <v>60</v>
      </c>
      <c r="L23" s="22">
        <v>280</v>
      </c>
      <c r="M23" s="22">
        <v>8400</v>
      </c>
      <c r="N23" s="22"/>
    </row>
    <row r="24" spans="1:14" x14ac:dyDescent="0.25">
      <c r="A24" s="22">
        <v>221336</v>
      </c>
      <c r="B24" s="22">
        <v>60</v>
      </c>
      <c r="C24" s="22" t="s">
        <v>60</v>
      </c>
      <c r="D24" s="22">
        <v>280</v>
      </c>
      <c r="E24" s="39">
        <v>16800</v>
      </c>
      <c r="F24" s="36">
        <f t="shared" si="0"/>
        <v>221336</v>
      </c>
      <c r="G24" s="23"/>
      <c r="I24" s="22">
        <v>221336</v>
      </c>
      <c r="J24" s="22">
        <v>40</v>
      </c>
      <c r="K24" s="22" t="s">
        <v>60</v>
      </c>
      <c r="L24" s="22">
        <v>280</v>
      </c>
      <c r="M24" s="22">
        <v>11200</v>
      </c>
      <c r="N24" s="22"/>
    </row>
    <row r="25" spans="1:14" x14ac:dyDescent="0.25">
      <c r="A25" s="22">
        <v>221337</v>
      </c>
      <c r="B25" s="22">
        <v>15</v>
      </c>
      <c r="C25" s="22" t="s">
        <v>64</v>
      </c>
      <c r="D25" s="22">
        <v>120</v>
      </c>
      <c r="E25" s="39">
        <v>1800</v>
      </c>
      <c r="F25" s="36">
        <f t="shared" si="0"/>
        <v>221337</v>
      </c>
      <c r="G25" s="23"/>
      <c r="I25" s="22">
        <v>221337</v>
      </c>
      <c r="J25" s="22">
        <v>15</v>
      </c>
      <c r="K25" s="22" t="s">
        <v>64</v>
      </c>
      <c r="L25" s="22">
        <v>120</v>
      </c>
      <c r="M25" s="22">
        <v>1800</v>
      </c>
      <c r="N25" s="22"/>
    </row>
    <row r="26" spans="1:14" x14ac:dyDescent="0.25">
      <c r="A26" s="22">
        <v>221338</v>
      </c>
      <c r="B26" s="22">
        <v>30</v>
      </c>
      <c r="C26" s="22" t="s">
        <v>64</v>
      </c>
      <c r="D26" s="22">
        <v>120</v>
      </c>
      <c r="E26" s="39">
        <v>3600</v>
      </c>
      <c r="F26" s="36">
        <f t="shared" si="0"/>
        <v>221338</v>
      </c>
      <c r="G26" s="23"/>
      <c r="I26" s="22">
        <v>221338</v>
      </c>
      <c r="J26" s="22">
        <v>30</v>
      </c>
      <c r="K26" s="22" t="s">
        <v>64</v>
      </c>
      <c r="L26" s="22">
        <v>120</v>
      </c>
      <c r="M26" s="22">
        <v>3600</v>
      </c>
      <c r="N26" s="22"/>
    </row>
    <row r="27" spans="1:14" x14ac:dyDescent="0.25">
      <c r="A27" s="22">
        <v>221339</v>
      </c>
      <c r="B27" s="22">
        <v>10</v>
      </c>
      <c r="C27" s="22" t="s">
        <v>62</v>
      </c>
      <c r="D27" s="22">
        <v>300</v>
      </c>
      <c r="E27" s="39">
        <v>3000</v>
      </c>
      <c r="F27" s="36">
        <f t="shared" si="0"/>
        <v>221339</v>
      </c>
      <c r="G27" s="23"/>
      <c r="I27" s="22">
        <v>221339</v>
      </c>
      <c r="J27" s="22">
        <v>10</v>
      </c>
      <c r="K27" s="22" t="s">
        <v>62</v>
      </c>
      <c r="L27" s="22">
        <v>300</v>
      </c>
      <c r="M27" s="22">
        <v>3000</v>
      </c>
      <c r="N27" s="22"/>
    </row>
    <row r="28" spans="1:14" x14ac:dyDescent="0.25">
      <c r="A28" s="22">
        <v>221340</v>
      </c>
      <c r="B28" s="22">
        <v>300</v>
      </c>
      <c r="C28" s="22" t="s">
        <v>63</v>
      </c>
      <c r="D28" s="22">
        <v>95</v>
      </c>
      <c r="E28" s="39">
        <v>28500</v>
      </c>
      <c r="F28" s="36">
        <f t="shared" si="0"/>
        <v>221340</v>
      </c>
      <c r="G28" s="23"/>
      <c r="I28" s="22">
        <v>221392</v>
      </c>
      <c r="J28" s="22">
        <v>10</v>
      </c>
      <c r="K28" s="22" t="s">
        <v>62</v>
      </c>
      <c r="L28" s="22">
        <v>150</v>
      </c>
      <c r="M28" s="22">
        <v>1500</v>
      </c>
      <c r="N28" s="22"/>
    </row>
    <row r="29" spans="1:14" x14ac:dyDescent="0.25">
      <c r="A29" s="22">
        <v>221341</v>
      </c>
      <c r="B29" s="22">
        <v>30</v>
      </c>
      <c r="C29" s="22" t="s">
        <v>62</v>
      </c>
      <c r="D29" s="22">
        <v>300</v>
      </c>
      <c r="E29" s="39">
        <v>9000</v>
      </c>
      <c r="F29" s="36">
        <f t="shared" si="0"/>
        <v>221341</v>
      </c>
      <c r="G29" s="23"/>
      <c r="I29" s="22">
        <v>221340</v>
      </c>
      <c r="J29" s="22">
        <v>30</v>
      </c>
      <c r="K29" s="22" t="s">
        <v>63</v>
      </c>
      <c r="L29" s="22">
        <v>95</v>
      </c>
      <c r="M29" s="22">
        <v>2850</v>
      </c>
      <c r="N29" s="22"/>
    </row>
    <row r="30" spans="1:14" x14ac:dyDescent="0.25">
      <c r="A30" s="22">
        <v>221342</v>
      </c>
      <c r="B30" s="22">
        <v>20</v>
      </c>
      <c r="C30" s="22" t="s">
        <v>64</v>
      </c>
      <c r="D30" s="22">
        <v>120</v>
      </c>
      <c r="E30" s="39">
        <v>2400</v>
      </c>
      <c r="F30" s="36">
        <f t="shared" si="0"/>
        <v>221342</v>
      </c>
      <c r="G30" s="23"/>
      <c r="I30" s="22">
        <v>221341</v>
      </c>
      <c r="J30" s="22">
        <v>30</v>
      </c>
      <c r="K30" s="22" t="s">
        <v>62</v>
      </c>
      <c r="L30" s="22">
        <v>300</v>
      </c>
      <c r="M30" s="22">
        <v>9000</v>
      </c>
      <c r="N30" s="22"/>
    </row>
    <row r="31" spans="1:14" x14ac:dyDescent="0.25">
      <c r="A31" s="22">
        <v>221343</v>
      </c>
      <c r="B31" s="22">
        <v>45</v>
      </c>
      <c r="C31" s="22" t="s">
        <v>63</v>
      </c>
      <c r="D31" s="22">
        <v>95</v>
      </c>
      <c r="E31" s="39">
        <v>4275</v>
      </c>
      <c r="F31" s="36">
        <f t="shared" si="0"/>
        <v>221343</v>
      </c>
      <c r="G31" s="23"/>
      <c r="I31" s="22">
        <v>221342</v>
      </c>
      <c r="J31" s="22">
        <v>20</v>
      </c>
      <c r="K31" s="22" t="s">
        <v>64</v>
      </c>
      <c r="L31" s="22">
        <v>120</v>
      </c>
      <c r="M31" s="22">
        <v>2400</v>
      </c>
      <c r="N31" s="22"/>
    </row>
    <row r="32" spans="1:14" x14ac:dyDescent="0.25">
      <c r="A32" s="22">
        <v>221957</v>
      </c>
      <c r="B32" s="22">
        <v>200</v>
      </c>
      <c r="C32" s="22" t="s">
        <v>62</v>
      </c>
      <c r="D32" s="22">
        <v>300</v>
      </c>
      <c r="E32" s="39">
        <v>60000</v>
      </c>
      <c r="F32" s="36" t="str">
        <f t="shared" si="0"/>
        <v>Order not Found in Table 2</v>
      </c>
      <c r="G32" s="23"/>
      <c r="I32" s="22">
        <v>221343</v>
      </c>
      <c r="J32" s="22">
        <v>45</v>
      </c>
      <c r="K32" s="22" t="s">
        <v>63</v>
      </c>
      <c r="L32" s="22">
        <v>95</v>
      </c>
      <c r="M32" s="22">
        <v>4275</v>
      </c>
      <c r="N32" s="22"/>
    </row>
    <row r="33" spans="1:14" x14ac:dyDescent="0.25">
      <c r="A33" s="22">
        <v>221345</v>
      </c>
      <c r="B33" s="22">
        <v>45</v>
      </c>
      <c r="C33" s="22" t="s">
        <v>63</v>
      </c>
      <c r="D33" s="22">
        <v>95</v>
      </c>
      <c r="E33" s="39">
        <v>4275</v>
      </c>
      <c r="F33" s="36">
        <f t="shared" si="0"/>
        <v>221345</v>
      </c>
      <c r="G33" s="23"/>
      <c r="I33" s="22">
        <v>221344</v>
      </c>
      <c r="J33" s="22">
        <v>20</v>
      </c>
      <c r="K33" s="22" t="s">
        <v>62</v>
      </c>
      <c r="L33" s="22">
        <v>300</v>
      </c>
      <c r="M33" s="22">
        <v>6000</v>
      </c>
      <c r="N33" s="22"/>
    </row>
    <row r="34" spans="1:14" x14ac:dyDescent="0.25">
      <c r="A34" s="22">
        <v>221346</v>
      </c>
      <c r="B34" s="22">
        <v>20</v>
      </c>
      <c r="C34" s="22" t="s">
        <v>62</v>
      </c>
      <c r="D34" s="22">
        <v>300</v>
      </c>
      <c r="E34" s="39">
        <v>6000</v>
      </c>
      <c r="F34" s="36">
        <f t="shared" si="0"/>
        <v>221346</v>
      </c>
      <c r="G34" s="23"/>
      <c r="I34" s="22">
        <v>221345</v>
      </c>
      <c r="J34" s="22">
        <v>45</v>
      </c>
      <c r="K34" s="22" t="s">
        <v>63</v>
      </c>
      <c r="L34" s="22">
        <v>95</v>
      </c>
      <c r="M34" s="22">
        <v>4275</v>
      </c>
      <c r="N34" s="22"/>
    </row>
    <row r="35" spans="1:14" x14ac:dyDescent="0.25">
      <c r="A35" s="22">
        <v>221347</v>
      </c>
      <c r="B35" s="22">
        <v>35</v>
      </c>
      <c r="C35" s="22" t="s">
        <v>64</v>
      </c>
      <c r="D35" s="22">
        <v>120</v>
      </c>
      <c r="E35" s="39">
        <v>4200</v>
      </c>
      <c r="F35" s="36">
        <f t="shared" si="0"/>
        <v>221347</v>
      </c>
      <c r="G35" s="23"/>
      <c r="I35" s="22">
        <v>221346</v>
      </c>
      <c r="J35" s="22">
        <v>20</v>
      </c>
      <c r="K35" s="22" t="s">
        <v>62</v>
      </c>
      <c r="L35" s="22">
        <v>300</v>
      </c>
      <c r="M35" s="22">
        <v>6000</v>
      </c>
      <c r="N35" s="22"/>
    </row>
    <row r="36" spans="1:14" x14ac:dyDescent="0.25">
      <c r="A36" s="22">
        <v>221348</v>
      </c>
      <c r="B36" s="22">
        <v>30</v>
      </c>
      <c r="C36" s="22" t="s">
        <v>60</v>
      </c>
      <c r="D36" s="22">
        <v>280</v>
      </c>
      <c r="E36" s="39">
        <v>8400</v>
      </c>
      <c r="F36" s="36">
        <f t="shared" si="0"/>
        <v>221348</v>
      </c>
      <c r="G36" s="23"/>
      <c r="I36" s="22">
        <v>221347</v>
      </c>
      <c r="J36" s="22">
        <v>35</v>
      </c>
      <c r="K36" s="22" t="s">
        <v>64</v>
      </c>
      <c r="L36" s="22">
        <v>120</v>
      </c>
      <c r="M36" s="22">
        <v>4200</v>
      </c>
      <c r="N36" s="22"/>
    </row>
    <row r="37" spans="1:14" x14ac:dyDescent="0.25">
      <c r="A37" s="22">
        <v>221349</v>
      </c>
      <c r="B37" s="22">
        <v>30</v>
      </c>
      <c r="C37" s="22" t="s">
        <v>62</v>
      </c>
      <c r="D37" s="22">
        <v>300</v>
      </c>
      <c r="E37" s="39">
        <v>9000</v>
      </c>
      <c r="F37" s="36">
        <f t="shared" si="0"/>
        <v>221349</v>
      </c>
      <c r="G37" s="23"/>
      <c r="I37" s="22">
        <v>221390</v>
      </c>
      <c r="J37" s="22">
        <v>35</v>
      </c>
      <c r="K37" s="22" t="s">
        <v>64</v>
      </c>
      <c r="L37" s="22">
        <v>80</v>
      </c>
      <c r="M37" s="22">
        <v>2800</v>
      </c>
      <c r="N37" s="22"/>
    </row>
    <row r="38" spans="1:14" x14ac:dyDescent="0.25">
      <c r="I38" s="22">
        <v>221348</v>
      </c>
      <c r="J38" s="22">
        <v>30</v>
      </c>
      <c r="K38" s="22" t="s">
        <v>60</v>
      </c>
      <c r="L38" s="22">
        <v>280</v>
      </c>
      <c r="M38" s="22">
        <v>8400</v>
      </c>
      <c r="N38" s="22"/>
    </row>
    <row r="39" spans="1:14" x14ac:dyDescent="0.25">
      <c r="I39" s="22">
        <v>221349</v>
      </c>
      <c r="J39" s="22">
        <v>30</v>
      </c>
      <c r="K39" s="22" t="s">
        <v>62</v>
      </c>
      <c r="L39" s="22">
        <v>300</v>
      </c>
      <c r="M39" s="22">
        <v>9000</v>
      </c>
      <c r="N39" s="22"/>
    </row>
    <row r="40" spans="1:14" x14ac:dyDescent="0.25">
      <c r="I40" s="22">
        <v>221350</v>
      </c>
      <c r="J40" s="22">
        <v>45</v>
      </c>
      <c r="K40" s="22" t="s">
        <v>64</v>
      </c>
      <c r="L40" s="22">
        <v>120</v>
      </c>
      <c r="M40" s="22">
        <v>5400</v>
      </c>
      <c r="N40" s="22"/>
    </row>
    <row r="41" spans="1:14" x14ac:dyDescent="0.25">
      <c r="I41" s="22">
        <v>221351</v>
      </c>
      <c r="J41" s="22">
        <v>25</v>
      </c>
      <c r="K41" s="22" t="s">
        <v>60</v>
      </c>
      <c r="L41" s="22">
        <v>280</v>
      </c>
      <c r="M41" s="22">
        <v>7000</v>
      </c>
      <c r="N41" s="22"/>
    </row>
    <row r="42" spans="1:14" x14ac:dyDescent="0.25">
      <c r="I42" s="22">
        <v>221352</v>
      </c>
      <c r="J42" s="22">
        <v>45</v>
      </c>
      <c r="K42" s="22" t="s">
        <v>60</v>
      </c>
      <c r="L42" s="22">
        <v>280</v>
      </c>
      <c r="M42" s="22">
        <v>12600</v>
      </c>
      <c r="N42" s="22"/>
    </row>
    <row r="43" spans="1:14" x14ac:dyDescent="0.25">
      <c r="I43" s="22">
        <v>221353</v>
      </c>
      <c r="J43" s="22">
        <v>10</v>
      </c>
      <c r="K43" s="22" t="s">
        <v>63</v>
      </c>
      <c r="L43" s="22">
        <v>95</v>
      </c>
      <c r="M43" s="22">
        <v>950</v>
      </c>
      <c r="N43" s="22"/>
    </row>
    <row r="44" spans="1:14" x14ac:dyDescent="0.25">
      <c r="I44" s="22">
        <v>221354</v>
      </c>
      <c r="J44" s="22">
        <v>35</v>
      </c>
      <c r="K44" s="22" t="s">
        <v>63</v>
      </c>
      <c r="L44" s="22">
        <v>95</v>
      </c>
      <c r="M44" s="22">
        <v>3325</v>
      </c>
      <c r="N44" s="22"/>
    </row>
    <row r="45" spans="1:14" x14ac:dyDescent="0.25">
      <c r="I45" s="22">
        <v>221355</v>
      </c>
      <c r="J45" s="22">
        <v>10</v>
      </c>
      <c r="K45" s="22" t="s">
        <v>62</v>
      </c>
      <c r="L45" s="22">
        <v>300</v>
      </c>
      <c r="M45" s="22">
        <v>3000</v>
      </c>
      <c r="N45" s="22"/>
    </row>
    <row r="46" spans="1:14" x14ac:dyDescent="0.25">
      <c r="I46" s="22">
        <v>221385</v>
      </c>
      <c r="J46" s="22">
        <v>10</v>
      </c>
      <c r="K46" s="22" t="s">
        <v>62</v>
      </c>
      <c r="L46" s="22">
        <v>240</v>
      </c>
      <c r="M46" s="22">
        <v>2400</v>
      </c>
      <c r="N46" s="22"/>
    </row>
    <row r="47" spans="1:14" x14ac:dyDescent="0.25">
      <c r="I47" s="22">
        <v>221356</v>
      </c>
      <c r="J47" s="22">
        <v>10</v>
      </c>
      <c r="K47" s="22" t="s">
        <v>64</v>
      </c>
      <c r="L47" s="22">
        <v>120</v>
      </c>
      <c r="M47" s="22">
        <v>1200</v>
      </c>
      <c r="N47" s="22"/>
    </row>
    <row r="48" spans="1:14" x14ac:dyDescent="0.25">
      <c r="I48" s="22">
        <v>221357</v>
      </c>
      <c r="J48" s="22">
        <v>10</v>
      </c>
      <c r="K48" s="22" t="s">
        <v>61</v>
      </c>
      <c r="L48" s="22">
        <v>220</v>
      </c>
      <c r="M48" s="22">
        <v>2200</v>
      </c>
      <c r="N48" s="22"/>
    </row>
    <row r="49" spans="9:14" x14ac:dyDescent="0.25">
      <c r="I49" s="22">
        <v>221358</v>
      </c>
      <c r="J49" s="22">
        <v>25</v>
      </c>
      <c r="K49" s="22" t="s">
        <v>63</v>
      </c>
      <c r="L49" s="22">
        <v>95</v>
      </c>
      <c r="M49" s="22">
        <v>2375</v>
      </c>
      <c r="N49" s="22"/>
    </row>
    <row r="50" spans="9:14" x14ac:dyDescent="0.25">
      <c r="I50" s="22">
        <v>221359</v>
      </c>
      <c r="J50" s="22">
        <v>45</v>
      </c>
      <c r="K50" s="22" t="s">
        <v>63</v>
      </c>
      <c r="L50" s="22">
        <v>95</v>
      </c>
      <c r="M50" s="22">
        <v>4275</v>
      </c>
      <c r="N50" s="22"/>
    </row>
    <row r="51" spans="9:14" x14ac:dyDescent="0.25">
      <c r="I51" s="22">
        <v>221360</v>
      </c>
      <c r="J51" s="22">
        <v>20</v>
      </c>
      <c r="K51" s="22" t="s">
        <v>62</v>
      </c>
      <c r="L51" s="22">
        <v>300</v>
      </c>
      <c r="M51" s="22">
        <v>6000</v>
      </c>
      <c r="N51" s="22"/>
    </row>
    <row r="52" spans="9:14" x14ac:dyDescent="0.25">
      <c r="I52" s="22">
        <v>221361</v>
      </c>
      <c r="J52" s="22">
        <v>30</v>
      </c>
      <c r="K52" s="22" t="s">
        <v>63</v>
      </c>
      <c r="L52" s="22">
        <v>95</v>
      </c>
      <c r="M52" s="22">
        <v>2850</v>
      </c>
      <c r="N52" s="22"/>
    </row>
    <row r="53" spans="9:14" x14ac:dyDescent="0.25">
      <c r="I53" s="22">
        <v>221362</v>
      </c>
      <c r="J53" s="22">
        <v>10</v>
      </c>
      <c r="K53" s="22" t="s">
        <v>64</v>
      </c>
      <c r="L53" s="22">
        <v>120</v>
      </c>
      <c r="M53" s="22">
        <v>1200</v>
      </c>
      <c r="N53" s="22"/>
    </row>
    <row r="54" spans="9:14" x14ac:dyDescent="0.25">
      <c r="I54" s="22">
        <v>221363</v>
      </c>
      <c r="J54" s="22">
        <v>15</v>
      </c>
      <c r="K54" s="22" t="s">
        <v>64</v>
      </c>
      <c r="L54" s="22">
        <v>120</v>
      </c>
      <c r="M54" s="22">
        <v>1800</v>
      </c>
      <c r="N54" s="22"/>
    </row>
    <row r="55" spans="9:14" x14ac:dyDescent="0.25">
      <c r="I55" s="22">
        <v>221364</v>
      </c>
      <c r="J55" s="22">
        <v>45</v>
      </c>
      <c r="K55" s="22" t="s">
        <v>62</v>
      </c>
      <c r="L55" s="22">
        <v>300</v>
      </c>
      <c r="M55" s="22">
        <v>13500</v>
      </c>
      <c r="N55" s="22"/>
    </row>
    <row r="56" spans="9:14" x14ac:dyDescent="0.25">
      <c r="I56" s="22">
        <v>221365</v>
      </c>
      <c r="J56" s="22">
        <v>30</v>
      </c>
      <c r="K56" s="22" t="s">
        <v>64</v>
      </c>
      <c r="L56" s="22">
        <v>120</v>
      </c>
      <c r="M56" s="22">
        <v>3600</v>
      </c>
      <c r="N56" s="22"/>
    </row>
    <row r="57" spans="9:14" x14ac:dyDescent="0.25">
      <c r="I57" s="22">
        <v>221366</v>
      </c>
      <c r="J57" s="22">
        <v>45</v>
      </c>
      <c r="K57" s="22" t="s">
        <v>62</v>
      </c>
      <c r="L57" s="22">
        <v>300</v>
      </c>
      <c r="M57" s="22">
        <v>13500</v>
      </c>
      <c r="N57" s="22"/>
    </row>
    <row r="58" spans="9:14" x14ac:dyDescent="0.25">
      <c r="I58" s="22">
        <v>221367</v>
      </c>
      <c r="J58" s="22">
        <v>20</v>
      </c>
      <c r="K58" s="22" t="s">
        <v>63</v>
      </c>
      <c r="L58" s="22">
        <v>95</v>
      </c>
      <c r="M58" s="22">
        <v>1900</v>
      </c>
      <c r="N58" s="22"/>
    </row>
    <row r="59" spans="9:14" x14ac:dyDescent="0.25">
      <c r="I59" s="22">
        <v>221368</v>
      </c>
      <c r="J59" s="22">
        <v>35</v>
      </c>
      <c r="K59" s="22" t="s">
        <v>62</v>
      </c>
      <c r="L59" s="22">
        <v>300</v>
      </c>
      <c r="M59" s="22">
        <v>10500</v>
      </c>
      <c r="N59" s="22"/>
    </row>
    <row r="60" spans="9:14" x14ac:dyDescent="0.25">
      <c r="I60" s="22">
        <v>221369</v>
      </c>
      <c r="J60" s="22">
        <v>35</v>
      </c>
      <c r="K60" s="22" t="s">
        <v>64</v>
      </c>
      <c r="L60" s="22">
        <v>120</v>
      </c>
      <c r="M60" s="22">
        <v>4200</v>
      </c>
      <c r="N60" s="22"/>
    </row>
    <row r="61" spans="9:14" x14ac:dyDescent="0.25">
      <c r="I61" s="22">
        <v>221370</v>
      </c>
      <c r="J61" s="22">
        <v>45</v>
      </c>
      <c r="K61" s="22" t="s">
        <v>61</v>
      </c>
      <c r="L61" s="22">
        <v>220</v>
      </c>
      <c r="M61" s="22">
        <v>9900</v>
      </c>
      <c r="N61" s="22"/>
    </row>
    <row r="62" spans="9:14" x14ac:dyDescent="0.25">
      <c r="I62" s="22">
        <v>221371</v>
      </c>
      <c r="J62" s="22">
        <v>30</v>
      </c>
      <c r="K62" s="22" t="s">
        <v>61</v>
      </c>
      <c r="L62" s="22">
        <v>220</v>
      </c>
      <c r="M62" s="22">
        <v>6600</v>
      </c>
      <c r="N62" s="22"/>
    </row>
    <row r="63" spans="9:14" x14ac:dyDescent="0.25">
      <c r="I63" s="22">
        <v>221372</v>
      </c>
      <c r="J63" s="22">
        <v>10</v>
      </c>
      <c r="K63" s="22" t="s">
        <v>63</v>
      </c>
      <c r="L63" s="22">
        <v>95</v>
      </c>
      <c r="M63" s="22">
        <v>950</v>
      </c>
      <c r="N63" s="22"/>
    </row>
  </sheetData>
  <sheetProtection algorithmName="SHA-512" hashValue="P9k/oNse7qQK4QVlxJXU+gNEyUp5jDMWxc8v+Jnb/4LWGjNTWtGkxK2R1zMXNjKhDKux714CrlW495+EGOc1bw==" saltValue="yZw0egedi4H+Myopbk+hOg==" spinCount="100000" sheet="1" objects="1" scenarios="1" formatCells="0" selectLockedCells="1"/>
  <mergeCells count="5">
    <mergeCell ref="A7:E7"/>
    <mergeCell ref="F2:G4"/>
    <mergeCell ref="H2:K4"/>
    <mergeCell ref="L2:O4"/>
    <mergeCell ref="I7:N7"/>
  </mergeCells>
  <conditionalFormatting sqref="F9:F37">
    <cfRule type="containsText" dxfId="10" priority="1" operator="containsText" text="not found">
      <formula>NOT(ISERROR(SEARCH("not found",F9)))</formula>
    </cfRule>
  </conditionalFormatting>
  <hyperlinks>
    <hyperlink ref="F2" r:id="rId1" xr:uid="{63BA0B51-08BD-4178-BFBE-C8F370F921F6}"/>
    <hyperlink ref="H2" r:id="rId2" display="Excel-iT's Linkedin Company Page" xr:uid="{CA9CCA86-F616-41EC-8AD8-43B06AA1A18E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06F0-C980-487E-B16E-F74D59296A6A}">
  <dimension ref="A1:N57"/>
  <sheetViews>
    <sheetView showGridLines="0" zoomScale="90" zoomScaleNormal="90" workbookViewId="0">
      <selection activeCell="F14" sqref="F14"/>
    </sheetView>
  </sheetViews>
  <sheetFormatPr defaultRowHeight="15" x14ac:dyDescent="0.25"/>
  <cols>
    <col min="1" max="1" width="14" bestFit="1" customWidth="1"/>
    <col min="2" max="2" width="12.42578125" customWidth="1"/>
    <col min="3" max="3" width="10.140625" customWidth="1"/>
    <col min="4" max="4" width="9.140625" customWidth="1"/>
    <col min="5" max="5" width="10.42578125" bestFit="1" customWidth="1"/>
    <col min="6" max="6" width="25.140625" bestFit="1" customWidth="1"/>
    <col min="7" max="7" width="17.85546875" customWidth="1"/>
    <col min="8" max="8" width="14" bestFit="1" customWidth="1"/>
    <col min="9" max="9" width="14" style="35" bestFit="1" customWidth="1"/>
    <col min="10" max="10" width="13.28515625" style="35" customWidth="1"/>
    <col min="11" max="11" width="9.140625" style="35" customWidth="1"/>
    <col min="12" max="12" width="12" style="35" customWidth="1"/>
    <col min="13" max="13" width="10.5703125" style="35" bestFit="1" customWidth="1"/>
    <col min="14" max="14" width="11" style="35" customWidth="1"/>
  </cols>
  <sheetData>
    <row r="1" spans="1:14" ht="21" x14ac:dyDescent="0.35">
      <c r="A1" s="72" t="s">
        <v>65</v>
      </c>
      <c r="B1" s="72"/>
      <c r="C1" s="72"/>
      <c r="D1" s="72"/>
      <c r="E1" s="72"/>
      <c r="J1" s="65"/>
      <c r="K1" s="65"/>
      <c r="L1" s="65"/>
      <c r="M1" s="65"/>
      <c r="N1" s="65" t="s">
        <v>66</v>
      </c>
    </row>
    <row r="2" spans="1:14" x14ac:dyDescent="0.25">
      <c r="A2" s="37" t="s">
        <v>0</v>
      </c>
      <c r="B2" s="37" t="s">
        <v>111</v>
      </c>
      <c r="C2" s="37" t="s">
        <v>67</v>
      </c>
      <c r="D2" s="37" t="s">
        <v>3</v>
      </c>
      <c r="E2" s="37" t="s">
        <v>55</v>
      </c>
      <c r="F2" s="9" t="s">
        <v>183</v>
      </c>
      <c r="G2" s="9" t="s">
        <v>118</v>
      </c>
      <c r="I2" s="64" t="s">
        <v>0</v>
      </c>
      <c r="J2" s="64" t="s">
        <v>111</v>
      </c>
      <c r="K2" s="64" t="s">
        <v>67</v>
      </c>
      <c r="L2" s="64" t="s">
        <v>3</v>
      </c>
      <c r="M2" s="64" t="s">
        <v>55</v>
      </c>
      <c r="N2" s="51" t="s">
        <v>182</v>
      </c>
    </row>
    <row r="3" spans="1:14" x14ac:dyDescent="0.25">
      <c r="A3" s="22">
        <v>221322</v>
      </c>
      <c r="B3" s="22">
        <v>20</v>
      </c>
      <c r="C3" s="22" t="s">
        <v>61</v>
      </c>
      <c r="D3" s="22">
        <v>220</v>
      </c>
      <c r="E3" s="39">
        <v>4400</v>
      </c>
      <c r="F3" s="36">
        <f>IFERROR(VLOOKUP(A3,I:I,1,0),"Order not Found in Table 2")</f>
        <v>221322</v>
      </c>
      <c r="G3" s="23"/>
      <c r="I3" s="22">
        <v>221321</v>
      </c>
      <c r="J3" s="22">
        <v>20</v>
      </c>
      <c r="K3" s="22" t="s">
        <v>61</v>
      </c>
      <c r="L3" s="22">
        <v>220</v>
      </c>
      <c r="M3" s="22">
        <v>4400</v>
      </c>
      <c r="N3" s="22"/>
    </row>
    <row r="4" spans="1:14" x14ac:dyDescent="0.25">
      <c r="A4" s="22">
        <v>221382</v>
      </c>
      <c r="B4" s="22">
        <v>35</v>
      </c>
      <c r="C4" s="22" t="s">
        <v>62</v>
      </c>
      <c r="D4" s="22">
        <v>300</v>
      </c>
      <c r="E4" s="39">
        <v>10500</v>
      </c>
      <c r="F4" s="36" t="str">
        <f t="shared" ref="F4:F31" si="0">IFERROR(VLOOKUP(A4,I:I,1,0),"Order not Found in Table 2")</f>
        <v>Order not Found in Table 2</v>
      </c>
      <c r="G4" s="23"/>
      <c r="I4" s="22">
        <v>221322</v>
      </c>
      <c r="J4" s="22">
        <v>35</v>
      </c>
      <c r="K4" s="22" t="s">
        <v>62</v>
      </c>
      <c r="L4" s="22">
        <v>300</v>
      </c>
      <c r="M4" s="22">
        <v>10500</v>
      </c>
      <c r="N4" s="22"/>
    </row>
    <row r="5" spans="1:14" x14ac:dyDescent="0.25">
      <c r="A5" s="22">
        <v>221323</v>
      </c>
      <c r="B5" s="22">
        <v>10</v>
      </c>
      <c r="C5" s="22" t="s">
        <v>60</v>
      </c>
      <c r="D5" s="22">
        <v>280</v>
      </c>
      <c r="E5" s="39">
        <v>2800</v>
      </c>
      <c r="F5" s="36">
        <f t="shared" si="0"/>
        <v>221323</v>
      </c>
      <c r="G5" s="23"/>
      <c r="I5" s="22">
        <v>221323</v>
      </c>
      <c r="J5" s="22">
        <v>10</v>
      </c>
      <c r="K5" s="22" t="s">
        <v>60</v>
      </c>
      <c r="L5" s="22">
        <v>280</v>
      </c>
      <c r="M5" s="22">
        <v>2800</v>
      </c>
      <c r="N5" s="22"/>
    </row>
    <row r="6" spans="1:14" x14ac:dyDescent="0.25">
      <c r="A6" s="22">
        <v>221324</v>
      </c>
      <c r="B6" s="22">
        <v>40</v>
      </c>
      <c r="C6" s="22" t="s">
        <v>61</v>
      </c>
      <c r="D6" s="22">
        <v>280</v>
      </c>
      <c r="E6" s="39">
        <v>11200</v>
      </c>
      <c r="F6" s="36">
        <f t="shared" si="0"/>
        <v>221324</v>
      </c>
      <c r="G6" s="23"/>
      <c r="I6" s="22">
        <v>221324</v>
      </c>
      <c r="J6" s="22">
        <v>40</v>
      </c>
      <c r="K6" s="22" t="s">
        <v>61</v>
      </c>
      <c r="L6" s="22">
        <v>220</v>
      </c>
      <c r="M6" s="22">
        <v>8800</v>
      </c>
      <c r="N6" s="22"/>
    </row>
    <row r="7" spans="1:14" x14ac:dyDescent="0.25">
      <c r="A7" s="22">
        <v>221325</v>
      </c>
      <c r="B7" s="22">
        <v>15</v>
      </c>
      <c r="C7" s="22" t="s">
        <v>62</v>
      </c>
      <c r="D7" s="22">
        <v>300</v>
      </c>
      <c r="E7" s="39">
        <v>4500</v>
      </c>
      <c r="F7" s="36">
        <f t="shared" si="0"/>
        <v>221325</v>
      </c>
      <c r="G7" s="23"/>
      <c r="I7" s="22">
        <v>221325</v>
      </c>
      <c r="J7" s="22">
        <v>15</v>
      </c>
      <c r="K7" s="22" t="s">
        <v>62</v>
      </c>
      <c r="L7" s="22">
        <v>300</v>
      </c>
      <c r="M7" s="22">
        <v>4500</v>
      </c>
      <c r="N7" s="22"/>
    </row>
    <row r="8" spans="1:14" x14ac:dyDescent="0.25">
      <c r="A8" s="22">
        <v>221382</v>
      </c>
      <c r="B8" s="22">
        <v>25</v>
      </c>
      <c r="C8" s="22" t="s">
        <v>60</v>
      </c>
      <c r="D8" s="22">
        <v>280</v>
      </c>
      <c r="E8" s="39">
        <v>7000</v>
      </c>
      <c r="F8" s="36" t="str">
        <f t="shared" si="0"/>
        <v>Order not Found in Table 2</v>
      </c>
      <c r="G8" s="23"/>
      <c r="I8" s="22">
        <v>221326</v>
      </c>
      <c r="J8" s="22">
        <v>25</v>
      </c>
      <c r="K8" s="22" t="s">
        <v>60</v>
      </c>
      <c r="L8" s="22">
        <v>280</v>
      </c>
      <c r="M8" s="22">
        <v>7000</v>
      </c>
      <c r="N8" s="22"/>
    </row>
    <row r="9" spans="1:14" x14ac:dyDescent="0.25">
      <c r="A9" s="22">
        <v>221327</v>
      </c>
      <c r="B9" s="22">
        <v>45</v>
      </c>
      <c r="C9" s="22" t="s">
        <v>63</v>
      </c>
      <c r="D9" s="22">
        <v>95</v>
      </c>
      <c r="E9" s="39">
        <v>4275</v>
      </c>
      <c r="F9" s="36">
        <f t="shared" si="0"/>
        <v>221327</v>
      </c>
      <c r="G9" s="23"/>
      <c r="I9" s="22">
        <v>221327</v>
      </c>
      <c r="J9" s="22">
        <v>45</v>
      </c>
      <c r="K9" s="22" t="s">
        <v>63</v>
      </c>
      <c r="L9" s="22">
        <v>95</v>
      </c>
      <c r="M9" s="22">
        <v>4275</v>
      </c>
      <c r="N9" s="22"/>
    </row>
    <row r="10" spans="1:14" x14ac:dyDescent="0.25">
      <c r="A10" s="22">
        <v>221328</v>
      </c>
      <c r="B10" s="22">
        <v>100</v>
      </c>
      <c r="C10" s="22" t="s">
        <v>63</v>
      </c>
      <c r="D10" s="22">
        <v>95</v>
      </c>
      <c r="E10" s="39">
        <v>9500</v>
      </c>
      <c r="F10" s="36">
        <f t="shared" si="0"/>
        <v>221328</v>
      </c>
      <c r="G10" s="23"/>
      <c r="I10" s="22">
        <v>221328</v>
      </c>
      <c r="J10" s="22">
        <v>10</v>
      </c>
      <c r="K10" s="22" t="s">
        <v>63</v>
      </c>
      <c r="L10" s="22">
        <v>95</v>
      </c>
      <c r="M10" s="22">
        <v>950</v>
      </c>
      <c r="N10" s="22"/>
    </row>
    <row r="11" spans="1:14" x14ac:dyDescent="0.25">
      <c r="A11" s="22">
        <v>221329</v>
      </c>
      <c r="B11" s="22">
        <v>15</v>
      </c>
      <c r="C11" s="22" t="s">
        <v>63</v>
      </c>
      <c r="D11" s="22">
        <v>95</v>
      </c>
      <c r="E11" s="39">
        <v>1425</v>
      </c>
      <c r="F11" s="36">
        <f t="shared" si="0"/>
        <v>221329</v>
      </c>
      <c r="G11" s="23"/>
      <c r="I11" s="22">
        <v>221329</v>
      </c>
      <c r="J11" s="22">
        <v>15</v>
      </c>
      <c r="K11" s="22" t="s">
        <v>63</v>
      </c>
      <c r="L11" s="22">
        <v>95</v>
      </c>
      <c r="M11" s="22">
        <v>1425</v>
      </c>
      <c r="N11" s="22"/>
    </row>
    <row r="12" spans="1:14" x14ac:dyDescent="0.25">
      <c r="A12" s="22">
        <v>221379</v>
      </c>
      <c r="B12" s="22">
        <v>10</v>
      </c>
      <c r="C12" s="22" t="s">
        <v>64</v>
      </c>
      <c r="D12" s="22">
        <v>120</v>
      </c>
      <c r="E12" s="39">
        <v>1200</v>
      </c>
      <c r="F12" s="36" t="str">
        <f t="shared" si="0"/>
        <v>Order not Found in Table 2</v>
      </c>
      <c r="G12" s="23"/>
      <c r="I12" s="22">
        <v>221330</v>
      </c>
      <c r="J12" s="22">
        <v>10</v>
      </c>
      <c r="K12" s="22" t="s">
        <v>64</v>
      </c>
      <c r="L12" s="22">
        <v>120</v>
      </c>
      <c r="M12" s="22">
        <v>1200</v>
      </c>
      <c r="N12" s="22"/>
    </row>
    <row r="13" spans="1:14" x14ac:dyDescent="0.25">
      <c r="A13" s="22">
        <v>221331</v>
      </c>
      <c r="B13" s="22">
        <v>15</v>
      </c>
      <c r="C13" s="22" t="s">
        <v>61</v>
      </c>
      <c r="D13" s="22">
        <v>220</v>
      </c>
      <c r="E13" s="39">
        <v>3300</v>
      </c>
      <c r="F13" s="36">
        <f t="shared" si="0"/>
        <v>221331</v>
      </c>
      <c r="G13" s="23"/>
      <c r="I13" s="22">
        <v>221331</v>
      </c>
      <c r="J13" s="22">
        <v>15</v>
      </c>
      <c r="K13" s="22" t="s">
        <v>61</v>
      </c>
      <c r="L13" s="22">
        <v>220</v>
      </c>
      <c r="M13" s="22">
        <v>3300</v>
      </c>
      <c r="N13" s="22"/>
    </row>
    <row r="14" spans="1:14" x14ac:dyDescent="0.25">
      <c r="A14" s="22">
        <v>221332</v>
      </c>
      <c r="B14" s="22">
        <v>10</v>
      </c>
      <c r="C14" s="22" t="s">
        <v>62</v>
      </c>
      <c r="D14" s="22">
        <v>300</v>
      </c>
      <c r="E14" s="39">
        <v>3000</v>
      </c>
      <c r="F14" s="36">
        <f t="shared" si="0"/>
        <v>221332</v>
      </c>
      <c r="G14" s="23"/>
      <c r="I14" s="22">
        <v>221332</v>
      </c>
      <c r="J14" s="22">
        <v>10</v>
      </c>
      <c r="K14" s="22" t="s">
        <v>62</v>
      </c>
      <c r="L14" s="22">
        <v>300</v>
      </c>
      <c r="M14" s="22">
        <v>3000</v>
      </c>
      <c r="N14" s="22"/>
    </row>
    <row r="15" spans="1:14" x14ac:dyDescent="0.25">
      <c r="A15" s="22">
        <v>221333</v>
      </c>
      <c r="B15" s="22">
        <v>35</v>
      </c>
      <c r="C15" s="22" t="s">
        <v>62</v>
      </c>
      <c r="D15" s="22">
        <v>300</v>
      </c>
      <c r="E15" s="39">
        <v>10500</v>
      </c>
      <c r="F15" s="36">
        <f t="shared" si="0"/>
        <v>221333</v>
      </c>
      <c r="G15" s="23"/>
      <c r="I15" s="22">
        <v>221333</v>
      </c>
      <c r="J15" s="22">
        <v>35</v>
      </c>
      <c r="K15" s="22" t="s">
        <v>62</v>
      </c>
      <c r="L15" s="22">
        <v>300</v>
      </c>
      <c r="M15" s="22">
        <v>10500</v>
      </c>
      <c r="N15" s="22"/>
    </row>
    <row r="16" spans="1:14" x14ac:dyDescent="0.25">
      <c r="A16" s="22">
        <v>221379</v>
      </c>
      <c r="B16" s="22">
        <v>20</v>
      </c>
      <c r="C16" s="22" t="s">
        <v>60</v>
      </c>
      <c r="D16" s="22">
        <v>280</v>
      </c>
      <c r="E16" s="39">
        <v>5600</v>
      </c>
      <c r="F16" s="36" t="str">
        <f t="shared" si="0"/>
        <v>Order not Found in Table 2</v>
      </c>
      <c r="G16" s="23"/>
      <c r="I16" s="22">
        <v>221334</v>
      </c>
      <c r="J16" s="22">
        <v>20</v>
      </c>
      <c r="K16" s="22" t="s">
        <v>60</v>
      </c>
      <c r="L16" s="22">
        <v>280</v>
      </c>
      <c r="M16" s="22">
        <v>5600</v>
      </c>
      <c r="N16" s="22"/>
    </row>
    <row r="17" spans="1:14" x14ac:dyDescent="0.25">
      <c r="A17" s="22">
        <v>221335</v>
      </c>
      <c r="B17" s="22">
        <v>30</v>
      </c>
      <c r="C17" s="22" t="s">
        <v>60</v>
      </c>
      <c r="D17" s="22">
        <v>280</v>
      </c>
      <c r="E17" s="39">
        <v>8400</v>
      </c>
      <c r="F17" s="36">
        <f t="shared" si="0"/>
        <v>221335</v>
      </c>
      <c r="G17" s="23"/>
      <c r="I17" s="22">
        <v>221335</v>
      </c>
      <c r="J17" s="22">
        <v>30</v>
      </c>
      <c r="K17" s="22" t="s">
        <v>60</v>
      </c>
      <c r="L17" s="22">
        <v>280</v>
      </c>
      <c r="M17" s="22">
        <v>8400</v>
      </c>
      <c r="N17" s="22"/>
    </row>
    <row r="18" spans="1:14" x14ac:dyDescent="0.25">
      <c r="A18" s="22">
        <v>221336</v>
      </c>
      <c r="B18" s="22">
        <v>60</v>
      </c>
      <c r="C18" s="22" t="s">
        <v>60</v>
      </c>
      <c r="D18" s="22">
        <v>280</v>
      </c>
      <c r="E18" s="39">
        <v>16800</v>
      </c>
      <c r="F18" s="36">
        <f t="shared" si="0"/>
        <v>221336</v>
      </c>
      <c r="G18" s="23"/>
      <c r="I18" s="22">
        <v>221336</v>
      </c>
      <c r="J18" s="22">
        <v>40</v>
      </c>
      <c r="K18" s="22" t="s">
        <v>60</v>
      </c>
      <c r="L18" s="22">
        <v>280</v>
      </c>
      <c r="M18" s="22">
        <v>11200</v>
      </c>
      <c r="N18" s="22"/>
    </row>
    <row r="19" spans="1:14" x14ac:dyDescent="0.25">
      <c r="A19" s="22">
        <v>221337</v>
      </c>
      <c r="B19" s="22">
        <v>15</v>
      </c>
      <c r="C19" s="22" t="s">
        <v>64</v>
      </c>
      <c r="D19" s="22">
        <v>120</v>
      </c>
      <c r="E19" s="39">
        <v>1800</v>
      </c>
      <c r="F19" s="36">
        <f t="shared" si="0"/>
        <v>221337</v>
      </c>
      <c r="G19" s="23"/>
      <c r="I19" s="22">
        <v>221337</v>
      </c>
      <c r="J19" s="22">
        <v>15</v>
      </c>
      <c r="K19" s="22" t="s">
        <v>64</v>
      </c>
      <c r="L19" s="22">
        <v>120</v>
      </c>
      <c r="M19" s="22">
        <v>1800</v>
      </c>
      <c r="N19" s="22"/>
    </row>
    <row r="20" spans="1:14" x14ac:dyDescent="0.25">
      <c r="A20" s="22">
        <v>221338</v>
      </c>
      <c r="B20" s="22">
        <v>30</v>
      </c>
      <c r="C20" s="22" t="s">
        <v>64</v>
      </c>
      <c r="D20" s="22">
        <v>120</v>
      </c>
      <c r="E20" s="39">
        <v>3600</v>
      </c>
      <c r="F20" s="36">
        <f t="shared" si="0"/>
        <v>221338</v>
      </c>
      <c r="G20" s="23"/>
      <c r="I20" s="22">
        <v>221338</v>
      </c>
      <c r="J20" s="22">
        <v>30</v>
      </c>
      <c r="K20" s="22" t="s">
        <v>64</v>
      </c>
      <c r="L20" s="22">
        <v>120</v>
      </c>
      <c r="M20" s="22">
        <v>3600</v>
      </c>
      <c r="N20" s="22"/>
    </row>
    <row r="21" spans="1:14" x14ac:dyDescent="0.25">
      <c r="A21" s="22">
        <v>221339</v>
      </c>
      <c r="B21" s="22">
        <v>10</v>
      </c>
      <c r="C21" s="22" t="s">
        <v>62</v>
      </c>
      <c r="D21" s="22">
        <v>300</v>
      </c>
      <c r="E21" s="39">
        <v>3000</v>
      </c>
      <c r="F21" s="36">
        <f t="shared" si="0"/>
        <v>221339</v>
      </c>
      <c r="G21" s="23"/>
      <c r="I21" s="22">
        <v>221339</v>
      </c>
      <c r="J21" s="22">
        <v>10</v>
      </c>
      <c r="K21" s="22" t="s">
        <v>62</v>
      </c>
      <c r="L21" s="22">
        <v>300</v>
      </c>
      <c r="M21" s="22">
        <v>3000</v>
      </c>
      <c r="N21" s="22"/>
    </row>
    <row r="22" spans="1:14" x14ac:dyDescent="0.25">
      <c r="A22" s="22">
        <v>221340</v>
      </c>
      <c r="B22" s="22">
        <v>300</v>
      </c>
      <c r="C22" s="22" t="s">
        <v>63</v>
      </c>
      <c r="D22" s="22">
        <v>95</v>
      </c>
      <c r="E22" s="39">
        <v>28500</v>
      </c>
      <c r="F22" s="36">
        <f t="shared" si="0"/>
        <v>221340</v>
      </c>
      <c r="G22" s="23"/>
      <c r="I22" s="22">
        <v>221392</v>
      </c>
      <c r="J22" s="22">
        <v>10</v>
      </c>
      <c r="K22" s="22" t="s">
        <v>62</v>
      </c>
      <c r="L22" s="22">
        <v>150</v>
      </c>
      <c r="M22" s="22">
        <v>1500</v>
      </c>
      <c r="N22" s="22"/>
    </row>
    <row r="23" spans="1:14" x14ac:dyDescent="0.25">
      <c r="A23" s="22">
        <v>221341</v>
      </c>
      <c r="B23" s="22">
        <v>30</v>
      </c>
      <c r="C23" s="22" t="s">
        <v>62</v>
      </c>
      <c r="D23" s="22">
        <v>300</v>
      </c>
      <c r="E23" s="39">
        <v>9000</v>
      </c>
      <c r="F23" s="36">
        <f t="shared" si="0"/>
        <v>221341</v>
      </c>
      <c r="G23" s="23"/>
      <c r="I23" s="22">
        <v>221340</v>
      </c>
      <c r="J23" s="22">
        <v>30</v>
      </c>
      <c r="K23" s="22" t="s">
        <v>63</v>
      </c>
      <c r="L23" s="22">
        <v>95</v>
      </c>
      <c r="M23" s="22">
        <v>2850</v>
      </c>
      <c r="N23" s="22"/>
    </row>
    <row r="24" spans="1:14" x14ac:dyDescent="0.25">
      <c r="A24" s="22">
        <v>221342</v>
      </c>
      <c r="B24" s="22">
        <v>20</v>
      </c>
      <c r="C24" s="22" t="s">
        <v>64</v>
      </c>
      <c r="D24" s="22">
        <v>120</v>
      </c>
      <c r="E24" s="39">
        <v>2400</v>
      </c>
      <c r="F24" s="36">
        <f t="shared" si="0"/>
        <v>221342</v>
      </c>
      <c r="G24" s="23"/>
      <c r="I24" s="22">
        <v>221341</v>
      </c>
      <c r="J24" s="22">
        <v>30</v>
      </c>
      <c r="K24" s="22" t="s">
        <v>62</v>
      </c>
      <c r="L24" s="22">
        <v>300</v>
      </c>
      <c r="M24" s="22">
        <v>9000</v>
      </c>
      <c r="N24" s="22"/>
    </row>
    <row r="25" spans="1:14" x14ac:dyDescent="0.25">
      <c r="A25" s="22">
        <v>221343</v>
      </c>
      <c r="B25" s="22">
        <v>45</v>
      </c>
      <c r="C25" s="22" t="s">
        <v>63</v>
      </c>
      <c r="D25" s="22">
        <v>95</v>
      </c>
      <c r="E25" s="39">
        <v>4275</v>
      </c>
      <c r="F25" s="36">
        <f t="shared" si="0"/>
        <v>221343</v>
      </c>
      <c r="G25" s="23"/>
      <c r="I25" s="22">
        <v>221342</v>
      </c>
      <c r="J25" s="22">
        <v>20</v>
      </c>
      <c r="K25" s="22" t="s">
        <v>64</v>
      </c>
      <c r="L25" s="22">
        <v>120</v>
      </c>
      <c r="M25" s="22">
        <v>2400</v>
      </c>
      <c r="N25" s="22"/>
    </row>
    <row r="26" spans="1:14" x14ac:dyDescent="0.25">
      <c r="A26" s="22">
        <v>221957</v>
      </c>
      <c r="B26" s="22">
        <v>200</v>
      </c>
      <c r="C26" s="22" t="s">
        <v>62</v>
      </c>
      <c r="D26" s="22">
        <v>300</v>
      </c>
      <c r="E26" s="39">
        <v>60000</v>
      </c>
      <c r="F26" s="36" t="str">
        <f t="shared" si="0"/>
        <v>Order not Found in Table 2</v>
      </c>
      <c r="G26" s="23"/>
      <c r="I26" s="22">
        <v>221343</v>
      </c>
      <c r="J26" s="22">
        <v>45</v>
      </c>
      <c r="K26" s="22" t="s">
        <v>63</v>
      </c>
      <c r="L26" s="22">
        <v>95</v>
      </c>
      <c r="M26" s="22">
        <v>4275</v>
      </c>
      <c r="N26" s="22"/>
    </row>
    <row r="27" spans="1:14" x14ac:dyDescent="0.25">
      <c r="A27" s="22">
        <v>221345</v>
      </c>
      <c r="B27" s="22">
        <v>45</v>
      </c>
      <c r="C27" s="22" t="s">
        <v>63</v>
      </c>
      <c r="D27" s="22">
        <v>95</v>
      </c>
      <c r="E27" s="39">
        <v>4275</v>
      </c>
      <c r="F27" s="36">
        <f t="shared" si="0"/>
        <v>221345</v>
      </c>
      <c r="G27" s="23"/>
      <c r="I27" s="22">
        <v>221344</v>
      </c>
      <c r="J27" s="22">
        <v>20</v>
      </c>
      <c r="K27" s="22" t="s">
        <v>62</v>
      </c>
      <c r="L27" s="22">
        <v>300</v>
      </c>
      <c r="M27" s="22">
        <v>6000</v>
      </c>
      <c r="N27" s="22"/>
    </row>
    <row r="28" spans="1:14" x14ac:dyDescent="0.25">
      <c r="A28" s="22">
        <v>221346</v>
      </c>
      <c r="B28" s="22">
        <v>20</v>
      </c>
      <c r="C28" s="22" t="s">
        <v>62</v>
      </c>
      <c r="D28" s="22">
        <v>300</v>
      </c>
      <c r="E28" s="39">
        <v>6000</v>
      </c>
      <c r="F28" s="36">
        <f t="shared" si="0"/>
        <v>221346</v>
      </c>
      <c r="G28" s="23"/>
      <c r="I28" s="22">
        <v>221345</v>
      </c>
      <c r="J28" s="22">
        <v>45</v>
      </c>
      <c r="K28" s="22" t="s">
        <v>63</v>
      </c>
      <c r="L28" s="22">
        <v>95</v>
      </c>
      <c r="M28" s="22">
        <v>4275</v>
      </c>
      <c r="N28" s="22"/>
    </row>
    <row r="29" spans="1:14" x14ac:dyDescent="0.25">
      <c r="A29" s="22">
        <v>221347</v>
      </c>
      <c r="B29" s="22">
        <v>35</v>
      </c>
      <c r="C29" s="22" t="s">
        <v>64</v>
      </c>
      <c r="D29" s="22">
        <v>120</v>
      </c>
      <c r="E29" s="39">
        <v>4200</v>
      </c>
      <c r="F29" s="36">
        <f t="shared" si="0"/>
        <v>221347</v>
      </c>
      <c r="G29" s="23"/>
      <c r="I29" s="22">
        <v>221346</v>
      </c>
      <c r="J29" s="22">
        <v>20</v>
      </c>
      <c r="K29" s="22" t="s">
        <v>62</v>
      </c>
      <c r="L29" s="22">
        <v>300</v>
      </c>
      <c r="M29" s="22">
        <v>6000</v>
      </c>
      <c r="N29" s="22"/>
    </row>
    <row r="30" spans="1:14" x14ac:dyDescent="0.25">
      <c r="A30" s="22">
        <v>221348</v>
      </c>
      <c r="B30" s="22">
        <v>30</v>
      </c>
      <c r="C30" s="22" t="s">
        <v>60</v>
      </c>
      <c r="D30" s="22">
        <v>280</v>
      </c>
      <c r="E30" s="39">
        <v>8400</v>
      </c>
      <c r="F30" s="36">
        <f t="shared" si="0"/>
        <v>221348</v>
      </c>
      <c r="G30" s="23"/>
      <c r="I30" s="22">
        <v>221347</v>
      </c>
      <c r="J30" s="22">
        <v>35</v>
      </c>
      <c r="K30" s="22" t="s">
        <v>64</v>
      </c>
      <c r="L30" s="22">
        <v>120</v>
      </c>
      <c r="M30" s="22">
        <v>4200</v>
      </c>
      <c r="N30" s="22"/>
    </row>
    <row r="31" spans="1:14" x14ac:dyDescent="0.25">
      <c r="A31" s="22">
        <v>221349</v>
      </c>
      <c r="B31" s="22">
        <v>30</v>
      </c>
      <c r="C31" s="22" t="s">
        <v>62</v>
      </c>
      <c r="D31" s="22">
        <v>300</v>
      </c>
      <c r="E31" s="39">
        <v>9000</v>
      </c>
      <c r="F31" s="36">
        <f t="shared" si="0"/>
        <v>221349</v>
      </c>
      <c r="G31" s="23"/>
      <c r="I31" s="22">
        <v>221390</v>
      </c>
      <c r="J31" s="22">
        <v>35</v>
      </c>
      <c r="K31" s="22" t="s">
        <v>64</v>
      </c>
      <c r="L31" s="22">
        <v>80</v>
      </c>
      <c r="M31" s="22">
        <v>2800</v>
      </c>
      <c r="N31" s="22"/>
    </row>
    <row r="32" spans="1:14" x14ac:dyDescent="0.25">
      <c r="I32" s="22">
        <v>221348</v>
      </c>
      <c r="J32" s="22">
        <v>30</v>
      </c>
      <c r="K32" s="22" t="s">
        <v>60</v>
      </c>
      <c r="L32" s="22">
        <v>280</v>
      </c>
      <c r="M32" s="22">
        <v>8400</v>
      </c>
      <c r="N32" s="22"/>
    </row>
    <row r="33" spans="9:14" x14ac:dyDescent="0.25">
      <c r="I33" s="22">
        <v>221349</v>
      </c>
      <c r="J33" s="22">
        <v>30</v>
      </c>
      <c r="K33" s="22" t="s">
        <v>62</v>
      </c>
      <c r="L33" s="22">
        <v>300</v>
      </c>
      <c r="M33" s="22">
        <v>9000</v>
      </c>
      <c r="N33" s="22"/>
    </row>
    <row r="34" spans="9:14" x14ac:dyDescent="0.25">
      <c r="I34" s="22">
        <v>221350</v>
      </c>
      <c r="J34" s="22">
        <v>45</v>
      </c>
      <c r="K34" s="22" t="s">
        <v>64</v>
      </c>
      <c r="L34" s="22">
        <v>120</v>
      </c>
      <c r="M34" s="22">
        <v>5400</v>
      </c>
      <c r="N34" s="22"/>
    </row>
    <row r="35" spans="9:14" x14ac:dyDescent="0.25">
      <c r="I35" s="22">
        <v>221351</v>
      </c>
      <c r="J35" s="22">
        <v>25</v>
      </c>
      <c r="K35" s="22" t="s">
        <v>60</v>
      </c>
      <c r="L35" s="22">
        <v>280</v>
      </c>
      <c r="M35" s="22">
        <v>7000</v>
      </c>
      <c r="N35" s="22"/>
    </row>
    <row r="36" spans="9:14" x14ac:dyDescent="0.25">
      <c r="I36" s="22">
        <v>221352</v>
      </c>
      <c r="J36" s="22">
        <v>45</v>
      </c>
      <c r="K36" s="22" t="s">
        <v>60</v>
      </c>
      <c r="L36" s="22">
        <v>280</v>
      </c>
      <c r="M36" s="22">
        <v>12600</v>
      </c>
      <c r="N36" s="22"/>
    </row>
    <row r="37" spans="9:14" x14ac:dyDescent="0.25">
      <c r="I37" s="22">
        <v>221353</v>
      </c>
      <c r="J37" s="22">
        <v>10</v>
      </c>
      <c r="K37" s="22" t="s">
        <v>63</v>
      </c>
      <c r="L37" s="22">
        <v>95</v>
      </c>
      <c r="M37" s="22">
        <v>950</v>
      </c>
      <c r="N37" s="22"/>
    </row>
    <row r="38" spans="9:14" x14ac:dyDescent="0.25">
      <c r="I38" s="22">
        <v>221354</v>
      </c>
      <c r="J38" s="22">
        <v>35</v>
      </c>
      <c r="K38" s="22" t="s">
        <v>63</v>
      </c>
      <c r="L38" s="22">
        <v>95</v>
      </c>
      <c r="M38" s="22">
        <v>3325</v>
      </c>
      <c r="N38" s="22"/>
    </row>
    <row r="39" spans="9:14" x14ac:dyDescent="0.25">
      <c r="I39" s="22">
        <v>221355</v>
      </c>
      <c r="J39" s="22">
        <v>10</v>
      </c>
      <c r="K39" s="22" t="s">
        <v>62</v>
      </c>
      <c r="L39" s="22">
        <v>300</v>
      </c>
      <c r="M39" s="22">
        <v>3000</v>
      </c>
      <c r="N39" s="22"/>
    </row>
    <row r="40" spans="9:14" x14ac:dyDescent="0.25">
      <c r="I40" s="22">
        <v>221385</v>
      </c>
      <c r="J40" s="22">
        <v>10</v>
      </c>
      <c r="K40" s="22" t="s">
        <v>62</v>
      </c>
      <c r="L40" s="22">
        <v>240</v>
      </c>
      <c r="M40" s="22">
        <v>2400</v>
      </c>
      <c r="N40" s="22"/>
    </row>
    <row r="41" spans="9:14" x14ac:dyDescent="0.25">
      <c r="I41" s="22">
        <v>221356</v>
      </c>
      <c r="J41" s="22">
        <v>10</v>
      </c>
      <c r="K41" s="22" t="s">
        <v>64</v>
      </c>
      <c r="L41" s="22">
        <v>120</v>
      </c>
      <c r="M41" s="22">
        <v>1200</v>
      </c>
      <c r="N41" s="22"/>
    </row>
    <row r="42" spans="9:14" x14ac:dyDescent="0.25">
      <c r="I42" s="22">
        <v>221357</v>
      </c>
      <c r="J42" s="22">
        <v>10</v>
      </c>
      <c r="K42" s="22" t="s">
        <v>61</v>
      </c>
      <c r="L42" s="22">
        <v>220</v>
      </c>
      <c r="M42" s="22">
        <v>2200</v>
      </c>
      <c r="N42" s="22"/>
    </row>
    <row r="43" spans="9:14" x14ac:dyDescent="0.25">
      <c r="I43" s="22">
        <v>221358</v>
      </c>
      <c r="J43" s="22">
        <v>25</v>
      </c>
      <c r="K43" s="22" t="s">
        <v>63</v>
      </c>
      <c r="L43" s="22">
        <v>95</v>
      </c>
      <c r="M43" s="22">
        <v>2375</v>
      </c>
      <c r="N43" s="22"/>
    </row>
    <row r="44" spans="9:14" x14ac:dyDescent="0.25">
      <c r="I44" s="22">
        <v>221359</v>
      </c>
      <c r="J44" s="22">
        <v>45</v>
      </c>
      <c r="K44" s="22" t="s">
        <v>63</v>
      </c>
      <c r="L44" s="22">
        <v>95</v>
      </c>
      <c r="M44" s="22">
        <v>4275</v>
      </c>
      <c r="N44" s="22"/>
    </row>
    <row r="45" spans="9:14" x14ac:dyDescent="0.25">
      <c r="I45" s="22">
        <v>221360</v>
      </c>
      <c r="J45" s="22">
        <v>20</v>
      </c>
      <c r="K45" s="22" t="s">
        <v>62</v>
      </c>
      <c r="L45" s="22">
        <v>300</v>
      </c>
      <c r="M45" s="22">
        <v>6000</v>
      </c>
      <c r="N45" s="22"/>
    </row>
    <row r="46" spans="9:14" x14ac:dyDescent="0.25">
      <c r="I46" s="22">
        <v>221361</v>
      </c>
      <c r="J46" s="22">
        <v>30</v>
      </c>
      <c r="K46" s="22" t="s">
        <v>63</v>
      </c>
      <c r="L46" s="22">
        <v>95</v>
      </c>
      <c r="M46" s="22">
        <v>2850</v>
      </c>
      <c r="N46" s="22"/>
    </row>
    <row r="47" spans="9:14" x14ac:dyDescent="0.25">
      <c r="I47" s="22">
        <v>221362</v>
      </c>
      <c r="J47" s="22">
        <v>10</v>
      </c>
      <c r="K47" s="22" t="s">
        <v>64</v>
      </c>
      <c r="L47" s="22">
        <v>120</v>
      </c>
      <c r="M47" s="22">
        <v>1200</v>
      </c>
      <c r="N47" s="22"/>
    </row>
    <row r="48" spans="9:14" x14ac:dyDescent="0.25">
      <c r="I48" s="22">
        <v>221363</v>
      </c>
      <c r="J48" s="22">
        <v>15</v>
      </c>
      <c r="K48" s="22" t="s">
        <v>64</v>
      </c>
      <c r="L48" s="22">
        <v>120</v>
      </c>
      <c r="M48" s="22">
        <v>1800</v>
      </c>
      <c r="N48" s="22"/>
    </row>
    <row r="49" spans="9:14" x14ac:dyDescent="0.25">
      <c r="I49" s="22">
        <v>221364</v>
      </c>
      <c r="J49" s="22">
        <v>45</v>
      </c>
      <c r="K49" s="22" t="s">
        <v>62</v>
      </c>
      <c r="L49" s="22">
        <v>300</v>
      </c>
      <c r="M49" s="22">
        <v>13500</v>
      </c>
      <c r="N49" s="22"/>
    </row>
    <row r="50" spans="9:14" x14ac:dyDescent="0.25">
      <c r="I50" s="22">
        <v>221365</v>
      </c>
      <c r="J50" s="22">
        <v>30</v>
      </c>
      <c r="K50" s="22" t="s">
        <v>64</v>
      </c>
      <c r="L50" s="22">
        <v>120</v>
      </c>
      <c r="M50" s="22">
        <v>3600</v>
      </c>
      <c r="N50" s="22"/>
    </row>
    <row r="51" spans="9:14" x14ac:dyDescent="0.25">
      <c r="I51" s="22">
        <v>221366</v>
      </c>
      <c r="J51" s="22">
        <v>45</v>
      </c>
      <c r="K51" s="22" t="s">
        <v>62</v>
      </c>
      <c r="L51" s="22">
        <v>300</v>
      </c>
      <c r="M51" s="22">
        <v>13500</v>
      </c>
      <c r="N51" s="22"/>
    </row>
    <row r="52" spans="9:14" x14ac:dyDescent="0.25">
      <c r="I52" s="22">
        <v>221367</v>
      </c>
      <c r="J52" s="22">
        <v>20</v>
      </c>
      <c r="K52" s="22" t="s">
        <v>63</v>
      </c>
      <c r="L52" s="22">
        <v>95</v>
      </c>
      <c r="M52" s="22">
        <v>1900</v>
      </c>
      <c r="N52" s="22"/>
    </row>
    <row r="53" spans="9:14" x14ac:dyDescent="0.25">
      <c r="I53" s="22">
        <v>221368</v>
      </c>
      <c r="J53" s="22">
        <v>35</v>
      </c>
      <c r="K53" s="22" t="s">
        <v>62</v>
      </c>
      <c r="L53" s="22">
        <v>300</v>
      </c>
      <c r="M53" s="22">
        <v>10500</v>
      </c>
      <c r="N53" s="22"/>
    </row>
    <row r="54" spans="9:14" x14ac:dyDescent="0.25">
      <c r="I54" s="22">
        <v>221369</v>
      </c>
      <c r="J54" s="22">
        <v>35</v>
      </c>
      <c r="K54" s="22" t="s">
        <v>64</v>
      </c>
      <c r="L54" s="22">
        <v>120</v>
      </c>
      <c r="M54" s="22">
        <v>4200</v>
      </c>
      <c r="N54" s="22"/>
    </row>
    <row r="55" spans="9:14" x14ac:dyDescent="0.25">
      <c r="I55" s="22">
        <v>221370</v>
      </c>
      <c r="J55" s="22">
        <v>45</v>
      </c>
      <c r="K55" s="22" t="s">
        <v>61</v>
      </c>
      <c r="L55" s="22">
        <v>220</v>
      </c>
      <c r="M55" s="22">
        <v>9900</v>
      </c>
      <c r="N55" s="22"/>
    </row>
    <row r="56" spans="9:14" x14ac:dyDescent="0.25">
      <c r="I56" s="22">
        <v>221371</v>
      </c>
      <c r="J56" s="22">
        <v>30</v>
      </c>
      <c r="K56" s="22" t="s">
        <v>61</v>
      </c>
      <c r="L56" s="22">
        <v>220</v>
      </c>
      <c r="M56" s="22">
        <v>6600</v>
      </c>
      <c r="N56" s="22"/>
    </row>
    <row r="57" spans="9:14" x14ac:dyDescent="0.25">
      <c r="I57" s="22">
        <v>221372</v>
      </c>
      <c r="J57" s="22">
        <v>10</v>
      </c>
      <c r="K57" s="22" t="s">
        <v>63</v>
      </c>
      <c r="L57" s="22">
        <v>95</v>
      </c>
      <c r="M57" s="22">
        <v>950</v>
      </c>
      <c r="N57" s="22"/>
    </row>
  </sheetData>
  <sheetProtection algorithmName="SHA-512" hashValue="Sp6iX8zbxbn9oKl6VWpbpmO9mTxwG0i6CGx+CGGVfzuvpOFH6o5mRRLUFp+Y15qRExt7YzzCBBh9jtik/oyDqg==" saltValue="fqUUnQyAsAzXVly7Hvi91Q==" spinCount="100000" sheet="1" objects="1" scenarios="1" formatCells="0" selectLockedCells="1"/>
  <mergeCells count="1">
    <mergeCell ref="A1:E1"/>
  </mergeCells>
  <conditionalFormatting sqref="F3:F31">
    <cfRule type="containsText" dxfId="9" priority="1" operator="containsText" text="not found">
      <formula>NOT(ISERROR(SEARCH("not found",F3)))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70B5-8053-4C2A-BADF-BEFE1C2E468B}">
  <dimension ref="B1:O24"/>
  <sheetViews>
    <sheetView showGridLines="0" workbookViewId="0">
      <selection activeCell="H15" sqref="H15"/>
    </sheetView>
  </sheetViews>
  <sheetFormatPr defaultRowHeight="15" x14ac:dyDescent="0.25"/>
  <cols>
    <col min="2" max="2" width="16.28515625" bestFit="1" customWidth="1"/>
    <col min="3" max="3" width="14.7109375" customWidth="1"/>
    <col min="4" max="4" width="20" bestFit="1" customWidth="1"/>
    <col min="5" max="5" width="11.85546875" bestFit="1" customWidth="1"/>
    <col min="6" max="6" width="12.5703125" bestFit="1" customWidth="1"/>
    <col min="7" max="7" width="13.85546875" customWidth="1"/>
    <col min="8" max="8" width="10.42578125" bestFit="1" customWidth="1"/>
    <col min="9" max="9" width="14" bestFit="1" customWidth="1"/>
    <col min="11" max="11" width="13.85546875" customWidth="1"/>
  </cols>
  <sheetData>
    <row r="1" spans="2:15" x14ac:dyDescent="0.25">
      <c r="F1" s="35"/>
      <c r="G1" s="35"/>
      <c r="H1" s="35"/>
      <c r="I1" s="35"/>
      <c r="J1" s="35"/>
      <c r="K1" s="35"/>
    </row>
    <row r="2" spans="2:15" x14ac:dyDescent="0.25">
      <c r="F2" s="67" t="s">
        <v>176</v>
      </c>
      <c r="G2" s="68"/>
      <c r="H2" s="69" t="s">
        <v>177</v>
      </c>
      <c r="I2" s="69"/>
      <c r="J2" s="69"/>
      <c r="K2" s="69"/>
      <c r="L2" s="70" t="s">
        <v>178</v>
      </c>
      <c r="M2" s="71"/>
      <c r="N2" s="71"/>
      <c r="O2" s="71"/>
    </row>
    <row r="3" spans="2:15" x14ac:dyDescent="0.25">
      <c r="F3" s="68"/>
      <c r="G3" s="68"/>
      <c r="H3" s="69"/>
      <c r="I3" s="69"/>
      <c r="J3" s="69"/>
      <c r="K3" s="69"/>
      <c r="L3" s="71"/>
      <c r="M3" s="71"/>
      <c r="N3" s="71"/>
      <c r="O3" s="71"/>
    </row>
    <row r="4" spans="2:15" x14ac:dyDescent="0.25">
      <c r="F4" s="68"/>
      <c r="G4" s="68"/>
      <c r="H4" s="69"/>
      <c r="I4" s="69"/>
      <c r="J4" s="69"/>
      <c r="K4" s="69"/>
      <c r="L4" s="71"/>
      <c r="M4" s="71"/>
      <c r="N4" s="71"/>
      <c r="O4" s="71"/>
    </row>
    <row r="7" spans="2:15" ht="18.75" x14ac:dyDescent="0.3">
      <c r="B7" s="73" t="s">
        <v>58</v>
      </c>
      <c r="C7" s="73"/>
      <c r="D7" s="73"/>
      <c r="G7" s="35"/>
      <c r="H7" s="35"/>
      <c r="I7" s="35"/>
      <c r="J7" s="35"/>
    </row>
    <row r="8" spans="2:15" x14ac:dyDescent="0.25">
      <c r="B8" s="6" t="s">
        <v>53</v>
      </c>
      <c r="C8" s="6" t="s">
        <v>54</v>
      </c>
      <c r="D8" s="6" t="s">
        <v>184</v>
      </c>
      <c r="E8" s="37" t="s">
        <v>56</v>
      </c>
      <c r="G8" s="35"/>
      <c r="H8" s="51" t="s">
        <v>55</v>
      </c>
      <c r="I8" s="51" t="s">
        <v>117</v>
      </c>
      <c r="J8" s="35"/>
    </row>
    <row r="9" spans="2:15" x14ac:dyDescent="0.25">
      <c r="B9" s="22" t="s">
        <v>51</v>
      </c>
      <c r="C9" s="42">
        <v>6999</v>
      </c>
      <c r="D9" s="40">
        <f>VLOOKUP(C9,$H$9:$I$13,2,1)*C9</f>
        <v>349.95000000000005</v>
      </c>
      <c r="E9" s="41"/>
      <c r="G9" s="35"/>
      <c r="H9" s="42">
        <v>0</v>
      </c>
      <c r="I9" s="43">
        <v>0.03</v>
      </c>
      <c r="J9" s="35"/>
    </row>
    <row r="10" spans="2:15" x14ac:dyDescent="0.25">
      <c r="B10" s="2" t="s">
        <v>43</v>
      </c>
      <c r="C10" s="10">
        <v>4655</v>
      </c>
      <c r="D10" s="40">
        <f t="shared" ref="D10:D24" si="0">VLOOKUP(C10,$H$9:$I$13,2,1)*C10</f>
        <v>232.75</v>
      </c>
      <c r="E10" s="41"/>
      <c r="G10" s="35"/>
      <c r="H10" s="42">
        <v>4000</v>
      </c>
      <c r="I10" s="43">
        <v>0.05</v>
      </c>
      <c r="J10" s="35"/>
    </row>
    <row r="11" spans="2:15" x14ac:dyDescent="0.25">
      <c r="B11" s="2" t="s">
        <v>50</v>
      </c>
      <c r="C11" s="10">
        <v>3591</v>
      </c>
      <c r="D11" s="40">
        <f t="shared" si="0"/>
        <v>107.72999999999999</v>
      </c>
      <c r="E11" s="41"/>
      <c r="G11" s="35"/>
      <c r="H11" s="42">
        <v>7000</v>
      </c>
      <c r="I11" s="43">
        <v>7.0000000000000007E-2</v>
      </c>
      <c r="J11" s="35"/>
    </row>
    <row r="12" spans="2:15" x14ac:dyDescent="0.25">
      <c r="B12" s="2" t="s">
        <v>37</v>
      </c>
      <c r="C12" s="10">
        <v>3864</v>
      </c>
      <c r="D12" s="40">
        <f>VLOOKUP(C12,$H$9:$I$13,2,1)*C12</f>
        <v>115.92</v>
      </c>
      <c r="E12" s="41"/>
      <c r="G12" s="35"/>
      <c r="H12" s="42">
        <v>10000</v>
      </c>
      <c r="I12" s="43">
        <v>0.09</v>
      </c>
      <c r="J12" s="35"/>
    </row>
    <row r="13" spans="2:15" x14ac:dyDescent="0.25">
      <c r="B13" s="2" t="s">
        <v>46</v>
      </c>
      <c r="C13" s="10">
        <v>5963</v>
      </c>
      <c r="D13" s="40">
        <f t="shared" si="0"/>
        <v>298.15000000000003</v>
      </c>
      <c r="E13" s="41"/>
      <c r="G13" s="35"/>
      <c r="H13" s="42">
        <v>12000</v>
      </c>
      <c r="I13" s="43">
        <v>0.12</v>
      </c>
      <c r="J13" s="35"/>
    </row>
    <row r="14" spans="2:15" x14ac:dyDescent="0.25">
      <c r="B14" s="2" t="s">
        <v>45</v>
      </c>
      <c r="C14" s="10">
        <v>14099</v>
      </c>
      <c r="D14" s="40">
        <f t="shared" si="0"/>
        <v>1691.8799999999999</v>
      </c>
      <c r="E14" s="41"/>
      <c r="G14" s="35"/>
      <c r="H14" s="35"/>
      <c r="I14" s="35"/>
      <c r="J14" s="35"/>
    </row>
    <row r="15" spans="2:15" x14ac:dyDescent="0.25">
      <c r="B15" s="2" t="s">
        <v>41</v>
      </c>
      <c r="C15" s="10">
        <v>9954</v>
      </c>
      <c r="D15" s="40">
        <f t="shared" si="0"/>
        <v>696.78000000000009</v>
      </c>
      <c r="E15" s="41"/>
      <c r="G15" s="35"/>
      <c r="H15" s="35"/>
      <c r="I15" s="35"/>
      <c r="J15" s="35"/>
    </row>
    <row r="16" spans="2:15" x14ac:dyDescent="0.25">
      <c r="B16" s="2" t="s">
        <v>48</v>
      </c>
      <c r="C16" s="10">
        <v>8935</v>
      </c>
      <c r="D16" s="40">
        <f t="shared" si="0"/>
        <v>625.45000000000005</v>
      </c>
      <c r="E16" s="41"/>
      <c r="G16" s="35"/>
      <c r="H16" s="35"/>
      <c r="I16" s="35"/>
      <c r="J16" s="35"/>
    </row>
    <row r="17" spans="2:10" x14ac:dyDescent="0.25">
      <c r="B17" s="2" t="s">
        <v>42</v>
      </c>
      <c r="C17" s="10">
        <v>13048</v>
      </c>
      <c r="D17" s="40">
        <f t="shared" si="0"/>
        <v>1565.76</v>
      </c>
      <c r="E17" s="41"/>
      <c r="G17" s="35"/>
      <c r="H17" s="35"/>
      <c r="I17" s="35"/>
      <c r="J17" s="35"/>
    </row>
    <row r="18" spans="2:10" x14ac:dyDescent="0.25">
      <c r="B18" s="2" t="s">
        <v>39</v>
      </c>
      <c r="C18" s="10">
        <v>10667</v>
      </c>
      <c r="D18" s="40">
        <f t="shared" si="0"/>
        <v>960.03</v>
      </c>
      <c r="E18" s="41"/>
      <c r="G18" s="35"/>
      <c r="H18" s="35"/>
      <c r="I18" s="35"/>
      <c r="J18" s="35"/>
    </row>
    <row r="19" spans="2:10" x14ac:dyDescent="0.25">
      <c r="B19" s="2" t="s">
        <v>47</v>
      </c>
      <c r="C19" s="10">
        <v>7624</v>
      </c>
      <c r="D19" s="40">
        <f t="shared" si="0"/>
        <v>533.68000000000006</v>
      </c>
      <c r="E19" s="41"/>
      <c r="G19" s="35"/>
      <c r="H19" s="35"/>
      <c r="I19" s="35"/>
      <c r="J19" s="35"/>
    </row>
    <row r="20" spans="2:10" x14ac:dyDescent="0.25">
      <c r="B20" s="2" t="s">
        <v>44</v>
      </c>
      <c r="C20" s="10">
        <v>12463</v>
      </c>
      <c r="D20" s="40">
        <f t="shared" si="0"/>
        <v>1495.56</v>
      </c>
      <c r="E20" s="41"/>
      <c r="G20" s="35"/>
      <c r="H20" s="35"/>
      <c r="I20" s="35"/>
      <c r="J20" s="35"/>
    </row>
    <row r="21" spans="2:10" x14ac:dyDescent="0.25">
      <c r="B21" s="2" t="s">
        <v>49</v>
      </c>
      <c r="C21" s="10">
        <v>11511</v>
      </c>
      <c r="D21" s="40">
        <f t="shared" si="0"/>
        <v>1035.99</v>
      </c>
      <c r="E21" s="41"/>
      <c r="G21" s="35"/>
      <c r="H21" s="35"/>
      <c r="I21" s="35"/>
      <c r="J21" s="35"/>
    </row>
    <row r="22" spans="2:10" x14ac:dyDescent="0.25">
      <c r="B22" s="2" t="s">
        <v>40</v>
      </c>
      <c r="C22" s="10">
        <v>9024</v>
      </c>
      <c r="D22" s="40">
        <f t="shared" si="0"/>
        <v>631.68000000000006</v>
      </c>
      <c r="E22" s="41"/>
      <c r="G22" s="35"/>
      <c r="H22" s="35"/>
      <c r="I22" s="35"/>
      <c r="J22" s="35"/>
    </row>
    <row r="23" spans="2:10" x14ac:dyDescent="0.25">
      <c r="B23" s="2" t="s">
        <v>52</v>
      </c>
      <c r="C23" s="10">
        <v>5797</v>
      </c>
      <c r="D23" s="40">
        <f t="shared" si="0"/>
        <v>289.85000000000002</v>
      </c>
      <c r="E23" s="41"/>
      <c r="G23" s="35"/>
      <c r="H23" s="35"/>
      <c r="I23" s="35"/>
      <c r="J23" s="35"/>
    </row>
    <row r="24" spans="2:10" x14ac:dyDescent="0.25">
      <c r="B24" s="2" t="s">
        <v>38</v>
      </c>
      <c r="C24" s="10">
        <v>6767</v>
      </c>
      <c r="D24" s="40">
        <f t="shared" si="0"/>
        <v>338.35</v>
      </c>
      <c r="E24" s="41"/>
      <c r="G24" s="35"/>
      <c r="H24" s="35"/>
      <c r="I24" s="35"/>
      <c r="J24" s="35"/>
    </row>
  </sheetData>
  <sheetProtection algorithmName="SHA-512" hashValue="G5X1GH2/Oy5NTbmd/WDKPbwCE+/cez9vgPYam/nudAjt7t/6/df0NEI5wGU87Vo7jbGtD1u2wJpttcst4ZMc9Q==" saltValue="35IwT22GGWpbRliuaLOWkQ==" spinCount="100000" sheet="1" objects="1" scenarios="1" formatCells="0" selectLockedCells="1"/>
  <mergeCells count="4">
    <mergeCell ref="B7:D7"/>
    <mergeCell ref="F2:G4"/>
    <mergeCell ref="H2:K4"/>
    <mergeCell ref="L2:O4"/>
  </mergeCells>
  <hyperlinks>
    <hyperlink ref="F2" r:id="rId1" xr:uid="{5BDC34AC-E532-48CB-A28B-268E7B461266}"/>
    <hyperlink ref="H2" r:id="rId2" display="Excel-iT's Linkedin Company Page" xr:uid="{43C73BA0-BCB0-44F4-A516-CA4ACB99B1D3}"/>
  </hyperlinks>
  <pageMargins left="0.7" right="0.7" top="0.75" bottom="0.75" header="0.3" footer="0.3"/>
  <pageSetup orientation="portrait" horizontalDpi="0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29924-1AE4-4642-95A3-81AED61E4E41}">
  <dimension ref="A1:V40"/>
  <sheetViews>
    <sheetView showGridLines="0" workbookViewId="0">
      <selection activeCell="E8" sqref="E8"/>
    </sheetView>
  </sheetViews>
  <sheetFormatPr defaultRowHeight="15" x14ac:dyDescent="0.25"/>
  <cols>
    <col min="1" max="1" width="14" bestFit="1" customWidth="1"/>
    <col min="2" max="2" width="13.85546875" bestFit="1" customWidth="1"/>
    <col min="4" max="4" width="11.5703125" customWidth="1"/>
    <col min="5" max="5" width="22" bestFit="1" customWidth="1"/>
    <col min="6" max="6" width="13.85546875" bestFit="1" customWidth="1"/>
  </cols>
  <sheetData>
    <row r="1" spans="1:22" x14ac:dyDescent="0.25">
      <c r="F1" s="35"/>
      <c r="G1" s="35"/>
      <c r="H1" s="35"/>
      <c r="I1" s="35"/>
      <c r="J1" s="35"/>
      <c r="K1" s="35"/>
      <c r="V1">
        <v>5</v>
      </c>
    </row>
    <row r="2" spans="1:22" ht="15" customHeight="1" x14ac:dyDescent="0.25">
      <c r="F2" s="67"/>
      <c r="G2" s="67"/>
      <c r="H2" s="69"/>
      <c r="I2" s="69"/>
      <c r="J2" s="69"/>
      <c r="K2" s="69"/>
      <c r="L2" s="70"/>
      <c r="M2" s="70"/>
      <c r="N2" s="70"/>
      <c r="O2" s="70"/>
    </row>
    <row r="3" spans="1:22" ht="15" customHeight="1" x14ac:dyDescent="0.25">
      <c r="F3" s="67"/>
      <c r="G3" s="67"/>
      <c r="H3" s="69"/>
      <c r="I3" s="69"/>
      <c r="J3" s="69"/>
      <c r="K3" s="69"/>
      <c r="L3" s="70"/>
      <c r="M3" s="70"/>
      <c r="N3" s="70"/>
      <c r="O3" s="70"/>
    </row>
    <row r="4" spans="1:22" ht="15" customHeight="1" x14ac:dyDescent="0.25">
      <c r="F4" s="67"/>
      <c r="G4" s="67"/>
      <c r="H4" s="69"/>
      <c r="I4" s="69"/>
      <c r="J4" s="69"/>
      <c r="K4" s="69"/>
      <c r="L4" s="70"/>
      <c r="M4" s="70"/>
      <c r="N4" s="70"/>
      <c r="O4" s="70"/>
    </row>
    <row r="6" spans="1:22" x14ac:dyDescent="0.25">
      <c r="H6" s="35"/>
      <c r="I6" s="35"/>
      <c r="J6" s="35"/>
      <c r="K6" s="35"/>
      <c r="L6" s="35"/>
      <c r="M6" s="35"/>
    </row>
    <row r="7" spans="1:22" ht="1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3" t="s">
        <v>185</v>
      </c>
      <c r="F7" s="13" t="s">
        <v>57</v>
      </c>
      <c r="H7" s="35"/>
      <c r="I7" s="51" t="s">
        <v>1</v>
      </c>
      <c r="J7" s="51" t="s">
        <v>4</v>
      </c>
      <c r="K7" s="52" t="str">
        <f>IF(L7=1,DATEVALUE("7/10/17"),"")</f>
        <v/>
      </c>
      <c r="L7" s="22">
        <v>0</v>
      </c>
      <c r="M7" s="35"/>
    </row>
    <row r="8" spans="1:22" ht="15" customHeight="1" x14ac:dyDescent="0.25">
      <c r="A8" s="22" t="s">
        <v>5</v>
      </c>
      <c r="B8" s="44">
        <v>43015</v>
      </c>
      <c r="C8" s="22">
        <v>980</v>
      </c>
      <c r="D8" s="45">
        <v>450</v>
      </c>
      <c r="E8" s="36">
        <f t="shared" ref="E8:E40" si="0">VLOOKUP(B8,$I$8:$J$28,2,1)</f>
        <v>3.52</v>
      </c>
      <c r="F8" s="23"/>
      <c r="H8" s="35"/>
      <c r="I8" s="44">
        <v>43006</v>
      </c>
      <c r="J8" s="21">
        <v>3.5289999999999999</v>
      </c>
      <c r="K8" s="35"/>
      <c r="L8" s="35"/>
      <c r="M8" s="35"/>
    </row>
    <row r="9" spans="1:22" ht="15" customHeight="1" x14ac:dyDescent="0.25">
      <c r="A9" s="2" t="s">
        <v>6</v>
      </c>
      <c r="B9" s="5">
        <v>43015</v>
      </c>
      <c r="C9" s="2">
        <v>918</v>
      </c>
      <c r="D9" s="14">
        <v>800</v>
      </c>
      <c r="E9" s="36">
        <f t="shared" si="0"/>
        <v>3.52</v>
      </c>
      <c r="F9" s="23"/>
      <c r="H9" s="35"/>
      <c r="I9" s="44">
        <v>43010</v>
      </c>
      <c r="J9" s="21">
        <v>3.5419999999999998</v>
      </c>
      <c r="K9" s="35"/>
      <c r="L9" s="35"/>
      <c r="M9" s="35"/>
    </row>
    <row r="10" spans="1:22" ht="15" customHeight="1" x14ac:dyDescent="0.25">
      <c r="A10" s="2" t="s">
        <v>7</v>
      </c>
      <c r="B10" s="5">
        <v>43010</v>
      </c>
      <c r="C10" s="2">
        <v>648</v>
      </c>
      <c r="D10" s="14">
        <v>800</v>
      </c>
      <c r="E10" s="36">
        <f t="shared" si="0"/>
        <v>3.5419999999999998</v>
      </c>
      <c r="F10" s="23"/>
      <c r="H10" s="35"/>
      <c r="I10" s="44">
        <v>43011</v>
      </c>
      <c r="J10" s="21">
        <v>3.5310000000000001</v>
      </c>
      <c r="K10" s="35"/>
      <c r="L10" s="35"/>
      <c r="M10" s="35"/>
    </row>
    <row r="11" spans="1:22" ht="15" customHeight="1" x14ac:dyDescent="0.25">
      <c r="A11" s="2" t="s">
        <v>8</v>
      </c>
      <c r="B11" s="5">
        <v>43019</v>
      </c>
      <c r="C11" s="2">
        <v>896</v>
      </c>
      <c r="D11" s="14">
        <v>450</v>
      </c>
      <c r="E11" s="36">
        <f t="shared" si="0"/>
        <v>3.5059999999999998</v>
      </c>
      <c r="F11" s="23"/>
      <c r="H11" s="35"/>
      <c r="I11" s="44">
        <v>43012</v>
      </c>
      <c r="J11" s="21">
        <v>3.5219999999999998</v>
      </c>
      <c r="K11" s="35"/>
      <c r="L11" s="35"/>
      <c r="M11" s="35"/>
    </row>
    <row r="12" spans="1:22" ht="15" customHeight="1" x14ac:dyDescent="0.25">
      <c r="A12" s="2" t="s">
        <v>9</v>
      </c>
      <c r="B12" s="5">
        <v>43011</v>
      </c>
      <c r="C12" s="2">
        <v>768</v>
      </c>
      <c r="D12" s="14">
        <v>600</v>
      </c>
      <c r="E12" s="36">
        <f t="shared" si="0"/>
        <v>3.5310000000000001</v>
      </c>
      <c r="F12" s="23"/>
      <c r="H12" s="35"/>
      <c r="I12" s="44">
        <v>43014</v>
      </c>
      <c r="J12" s="21">
        <v>3.52</v>
      </c>
      <c r="K12" s="35"/>
      <c r="L12" s="35"/>
      <c r="M12" s="35"/>
    </row>
    <row r="13" spans="1:22" ht="15" customHeight="1" x14ac:dyDescent="0.25">
      <c r="A13" s="2" t="s">
        <v>10</v>
      </c>
      <c r="B13" s="5">
        <v>43035</v>
      </c>
      <c r="C13" s="2">
        <v>492</v>
      </c>
      <c r="D13" s="14">
        <v>550</v>
      </c>
      <c r="E13" s="36">
        <f t="shared" si="0"/>
        <v>3.5350000000000001</v>
      </c>
      <c r="F13" s="23"/>
      <c r="H13" s="35"/>
      <c r="I13" s="44">
        <v>43017</v>
      </c>
      <c r="J13" s="21">
        <v>3.51</v>
      </c>
      <c r="K13" s="35"/>
      <c r="L13" s="35"/>
      <c r="M13" s="35"/>
    </row>
    <row r="14" spans="1:22" ht="15" customHeight="1" x14ac:dyDescent="0.25">
      <c r="A14" s="2" t="s">
        <v>11</v>
      </c>
      <c r="B14" s="5">
        <v>43022</v>
      </c>
      <c r="C14" s="2">
        <v>550</v>
      </c>
      <c r="D14" s="14">
        <v>550</v>
      </c>
      <c r="E14" s="36">
        <f t="shared" si="0"/>
        <v>3.5009999999999999</v>
      </c>
      <c r="F14" s="23"/>
      <c r="H14" s="35"/>
      <c r="I14" s="44">
        <v>43018</v>
      </c>
      <c r="J14" s="21">
        <v>3.5049999999999999</v>
      </c>
      <c r="K14" s="35"/>
      <c r="L14" s="35"/>
      <c r="M14" s="35"/>
    </row>
    <row r="15" spans="1:22" ht="15" customHeight="1" x14ac:dyDescent="0.25">
      <c r="A15" s="2" t="s">
        <v>12</v>
      </c>
      <c r="B15" s="5">
        <v>43038</v>
      </c>
      <c r="C15" s="2">
        <v>540</v>
      </c>
      <c r="D15" s="14">
        <v>450</v>
      </c>
      <c r="E15" s="36">
        <f t="shared" si="0"/>
        <v>3.528</v>
      </c>
      <c r="F15" s="23"/>
      <c r="H15" s="35"/>
      <c r="I15" s="44">
        <v>43019</v>
      </c>
      <c r="J15" s="21">
        <v>3.5059999999999998</v>
      </c>
      <c r="K15" s="35"/>
      <c r="L15" s="35"/>
      <c r="M15" s="35"/>
    </row>
    <row r="16" spans="1:22" x14ac:dyDescent="0.25">
      <c r="A16" s="2" t="s">
        <v>13</v>
      </c>
      <c r="B16" s="5">
        <v>43031</v>
      </c>
      <c r="C16" s="2">
        <v>420</v>
      </c>
      <c r="D16" s="14">
        <v>600</v>
      </c>
      <c r="E16" s="36">
        <f t="shared" si="0"/>
        <v>3.4910000000000001</v>
      </c>
      <c r="F16" s="23"/>
      <c r="H16" s="35"/>
      <c r="I16" s="44">
        <v>43021</v>
      </c>
      <c r="J16" s="21">
        <v>3.5009999999999999</v>
      </c>
      <c r="K16" s="35"/>
      <c r="L16" s="35"/>
      <c r="M16" s="35"/>
    </row>
    <row r="17" spans="1:13" x14ac:dyDescent="0.25">
      <c r="A17" s="2" t="s">
        <v>14</v>
      </c>
      <c r="B17" s="5">
        <v>43029</v>
      </c>
      <c r="C17" s="2">
        <v>560</v>
      </c>
      <c r="D17" s="14">
        <v>700</v>
      </c>
      <c r="E17" s="36">
        <f t="shared" si="0"/>
        <v>3.4929999999999999</v>
      </c>
      <c r="F17" s="23"/>
      <c r="H17" s="35"/>
      <c r="I17" s="44">
        <v>43024</v>
      </c>
      <c r="J17" s="21">
        <v>3.496</v>
      </c>
      <c r="K17" s="35"/>
      <c r="L17" s="35"/>
      <c r="M17" s="35"/>
    </row>
    <row r="18" spans="1:13" x14ac:dyDescent="0.25">
      <c r="A18" s="2" t="s">
        <v>15</v>
      </c>
      <c r="B18" s="5">
        <v>43031</v>
      </c>
      <c r="C18" s="2">
        <v>520</v>
      </c>
      <c r="D18" s="14">
        <v>700</v>
      </c>
      <c r="E18" s="36">
        <f t="shared" si="0"/>
        <v>3.4910000000000001</v>
      </c>
      <c r="F18" s="23"/>
      <c r="H18" s="35"/>
      <c r="I18" s="44">
        <v>43025</v>
      </c>
      <c r="J18" s="21">
        <v>3.5089999999999999</v>
      </c>
      <c r="K18" s="35"/>
      <c r="L18" s="35"/>
      <c r="M18" s="35"/>
    </row>
    <row r="19" spans="1:13" x14ac:dyDescent="0.25">
      <c r="A19" s="2" t="s">
        <v>16</v>
      </c>
      <c r="B19" s="5">
        <v>43021</v>
      </c>
      <c r="C19" s="2">
        <v>450</v>
      </c>
      <c r="D19" s="14">
        <v>800</v>
      </c>
      <c r="E19" s="36">
        <f t="shared" si="0"/>
        <v>3.5009999999999999</v>
      </c>
      <c r="F19" s="23"/>
      <c r="H19" s="35"/>
      <c r="I19" s="44">
        <v>43026</v>
      </c>
      <c r="J19" s="21">
        <v>3.5139999999999998</v>
      </c>
      <c r="K19" s="35"/>
      <c r="L19" s="35"/>
      <c r="M19" s="35"/>
    </row>
    <row r="20" spans="1:13" x14ac:dyDescent="0.25">
      <c r="A20" s="2" t="s">
        <v>17</v>
      </c>
      <c r="B20" s="5">
        <v>43013</v>
      </c>
      <c r="C20" s="2">
        <v>1120</v>
      </c>
      <c r="D20" s="14">
        <v>550</v>
      </c>
      <c r="E20" s="36">
        <f t="shared" si="0"/>
        <v>3.5219999999999998</v>
      </c>
      <c r="F20" s="23"/>
      <c r="H20" s="35"/>
      <c r="I20" s="44">
        <v>43027</v>
      </c>
      <c r="J20" s="21">
        <v>3.5009999999999999</v>
      </c>
      <c r="K20" s="35"/>
      <c r="L20" s="35"/>
      <c r="M20" s="35"/>
    </row>
    <row r="21" spans="1:13" x14ac:dyDescent="0.25">
      <c r="A21" s="2" t="s">
        <v>18</v>
      </c>
      <c r="B21" s="5">
        <v>43011</v>
      </c>
      <c r="C21" s="2">
        <v>1134</v>
      </c>
      <c r="D21" s="14">
        <v>600</v>
      </c>
      <c r="E21" s="36">
        <f t="shared" si="0"/>
        <v>3.5310000000000001</v>
      </c>
      <c r="F21" s="23"/>
      <c r="H21" s="35"/>
      <c r="I21" s="44">
        <v>43028</v>
      </c>
      <c r="J21" s="21">
        <v>3.4929999999999999</v>
      </c>
      <c r="K21" s="35"/>
      <c r="L21" s="35"/>
      <c r="M21" s="35"/>
    </row>
    <row r="22" spans="1:13" x14ac:dyDescent="0.25">
      <c r="A22" s="2" t="s">
        <v>19</v>
      </c>
      <c r="B22" s="5">
        <v>43018</v>
      </c>
      <c r="C22" s="2">
        <v>630</v>
      </c>
      <c r="D22" s="14">
        <v>800</v>
      </c>
      <c r="E22" s="36">
        <f t="shared" si="0"/>
        <v>3.5049999999999999</v>
      </c>
      <c r="F22" s="23"/>
      <c r="H22" s="35"/>
      <c r="I22" s="44">
        <v>43031</v>
      </c>
      <c r="J22" s="21">
        <v>3.4910000000000001</v>
      </c>
      <c r="K22" s="35"/>
      <c r="L22" s="35"/>
      <c r="M22" s="35"/>
    </row>
    <row r="23" spans="1:13" x14ac:dyDescent="0.25">
      <c r="A23" s="2" t="s">
        <v>20</v>
      </c>
      <c r="B23" s="5">
        <v>43011</v>
      </c>
      <c r="C23" s="2">
        <v>1140</v>
      </c>
      <c r="D23" s="14">
        <v>600</v>
      </c>
      <c r="E23" s="36">
        <f t="shared" si="0"/>
        <v>3.5310000000000001</v>
      </c>
      <c r="F23" s="23"/>
      <c r="H23" s="35"/>
      <c r="I23" s="44">
        <v>43032</v>
      </c>
      <c r="J23" s="21">
        <v>3.5009999999999999</v>
      </c>
      <c r="K23" s="35"/>
      <c r="L23" s="35"/>
      <c r="M23" s="35"/>
    </row>
    <row r="24" spans="1:13" x14ac:dyDescent="0.25">
      <c r="A24" s="2" t="s">
        <v>18</v>
      </c>
      <c r="B24" s="5">
        <v>43014</v>
      </c>
      <c r="C24" s="2">
        <v>552</v>
      </c>
      <c r="D24" s="14">
        <v>600</v>
      </c>
      <c r="E24" s="36">
        <f t="shared" si="0"/>
        <v>3.52</v>
      </c>
      <c r="F24" s="23"/>
      <c r="H24" s="35"/>
      <c r="I24" s="44">
        <v>43033</v>
      </c>
      <c r="J24" s="21">
        <v>3.512</v>
      </c>
      <c r="K24" s="35"/>
      <c r="L24" s="35"/>
      <c r="M24" s="35"/>
    </row>
    <row r="25" spans="1:13" x14ac:dyDescent="0.25">
      <c r="A25" s="2" t="s">
        <v>21</v>
      </c>
      <c r="B25" s="5">
        <v>43024</v>
      </c>
      <c r="C25" s="2">
        <v>800</v>
      </c>
      <c r="D25" s="14">
        <v>700</v>
      </c>
      <c r="E25" s="36">
        <f t="shared" si="0"/>
        <v>3.496</v>
      </c>
      <c r="F25" s="23"/>
      <c r="H25" s="35"/>
      <c r="I25" s="44">
        <v>43034</v>
      </c>
      <c r="J25" s="21">
        <v>3.51</v>
      </c>
      <c r="K25" s="35"/>
      <c r="L25" s="35"/>
      <c r="M25" s="35"/>
    </row>
    <row r="26" spans="1:13" x14ac:dyDescent="0.25">
      <c r="A26" s="2" t="s">
        <v>22</v>
      </c>
      <c r="B26" s="5">
        <v>43032</v>
      </c>
      <c r="C26" s="2">
        <v>672</v>
      </c>
      <c r="D26" s="14">
        <v>800</v>
      </c>
      <c r="E26" s="36">
        <f t="shared" si="0"/>
        <v>3.5009999999999999</v>
      </c>
      <c r="F26" s="23"/>
      <c r="H26" s="35"/>
      <c r="I26" s="44">
        <v>43035</v>
      </c>
      <c r="J26" s="21">
        <v>3.5350000000000001</v>
      </c>
      <c r="K26" s="35"/>
      <c r="L26" s="35"/>
      <c r="M26" s="35"/>
    </row>
    <row r="27" spans="1:13" x14ac:dyDescent="0.25">
      <c r="A27" s="2" t="s">
        <v>23</v>
      </c>
      <c r="B27" s="5">
        <v>43025</v>
      </c>
      <c r="C27" s="2">
        <v>900</v>
      </c>
      <c r="D27" s="14">
        <v>550</v>
      </c>
      <c r="E27" s="36">
        <f t="shared" si="0"/>
        <v>3.5089999999999999</v>
      </c>
      <c r="F27" s="23"/>
      <c r="H27" s="35"/>
      <c r="I27" s="44">
        <v>43038</v>
      </c>
      <c r="J27" s="21">
        <v>3.528</v>
      </c>
      <c r="K27" s="35"/>
      <c r="L27" s="35"/>
      <c r="M27" s="35"/>
    </row>
    <row r="28" spans="1:13" x14ac:dyDescent="0.25">
      <c r="A28" s="2" t="s">
        <v>24</v>
      </c>
      <c r="B28" s="5">
        <v>43037</v>
      </c>
      <c r="C28" s="2">
        <v>972</v>
      </c>
      <c r="D28" s="14">
        <v>550</v>
      </c>
      <c r="E28" s="36">
        <f t="shared" si="0"/>
        <v>3.5350000000000001</v>
      </c>
      <c r="F28" s="23"/>
      <c r="H28" s="35"/>
      <c r="I28" s="44">
        <v>43039</v>
      </c>
      <c r="J28" s="21">
        <v>3.5209999999999999</v>
      </c>
      <c r="K28" s="35"/>
      <c r="L28" s="35"/>
      <c r="M28" s="35"/>
    </row>
    <row r="29" spans="1:13" x14ac:dyDescent="0.25">
      <c r="A29" s="2" t="s">
        <v>25</v>
      </c>
      <c r="B29" s="5">
        <v>43023</v>
      </c>
      <c r="C29" s="2">
        <v>744</v>
      </c>
      <c r="D29" s="14">
        <v>550</v>
      </c>
      <c r="E29" s="36">
        <f t="shared" si="0"/>
        <v>3.5009999999999999</v>
      </c>
      <c r="F29" s="23"/>
      <c r="H29" s="35"/>
      <c r="I29" s="35"/>
      <c r="J29" s="35"/>
      <c r="K29" s="35"/>
      <c r="L29" s="35"/>
      <c r="M29" s="35"/>
    </row>
    <row r="30" spans="1:13" x14ac:dyDescent="0.25">
      <c r="A30" s="2" t="s">
        <v>26</v>
      </c>
      <c r="B30" s="5">
        <v>43018</v>
      </c>
      <c r="C30" s="2">
        <v>720</v>
      </c>
      <c r="D30" s="14">
        <v>450</v>
      </c>
      <c r="E30" s="36">
        <f t="shared" si="0"/>
        <v>3.5049999999999999</v>
      </c>
      <c r="F30" s="23"/>
      <c r="H30" s="35"/>
      <c r="I30" s="35"/>
      <c r="J30" s="35"/>
      <c r="K30" s="35"/>
      <c r="L30" s="35"/>
      <c r="M30" s="35"/>
    </row>
    <row r="31" spans="1:13" x14ac:dyDescent="0.25">
      <c r="A31" s="2" t="s">
        <v>27</v>
      </c>
      <c r="B31" s="5">
        <v>43028</v>
      </c>
      <c r="C31" s="2">
        <v>784</v>
      </c>
      <c r="D31" s="14">
        <v>600</v>
      </c>
      <c r="E31" s="36">
        <f t="shared" si="0"/>
        <v>3.4929999999999999</v>
      </c>
      <c r="F31" s="23"/>
      <c r="H31" s="35"/>
      <c r="I31" s="35"/>
      <c r="J31" s="35"/>
      <c r="K31" s="35"/>
      <c r="L31" s="35"/>
      <c r="M31" s="35"/>
    </row>
    <row r="32" spans="1:13" x14ac:dyDescent="0.25">
      <c r="A32" s="2" t="s">
        <v>28</v>
      </c>
      <c r="B32" s="5">
        <v>43018</v>
      </c>
      <c r="C32" s="2">
        <v>550</v>
      </c>
      <c r="D32" s="14">
        <v>800</v>
      </c>
      <c r="E32" s="36">
        <f t="shared" si="0"/>
        <v>3.5049999999999999</v>
      </c>
      <c r="F32" s="23"/>
      <c r="H32" s="35"/>
      <c r="I32" s="35"/>
      <c r="J32" s="35"/>
      <c r="K32" s="35"/>
      <c r="L32" s="35"/>
      <c r="M32" s="35"/>
    </row>
    <row r="33" spans="1:13" x14ac:dyDescent="0.25">
      <c r="A33" s="2" t="s">
        <v>23</v>
      </c>
      <c r="B33" s="5">
        <v>43039</v>
      </c>
      <c r="C33" s="2">
        <v>528</v>
      </c>
      <c r="D33" s="14">
        <v>550</v>
      </c>
      <c r="E33" s="36">
        <f t="shared" si="0"/>
        <v>3.5209999999999999</v>
      </c>
      <c r="F33" s="23"/>
      <c r="H33" s="35"/>
      <c r="I33" s="35"/>
      <c r="J33" s="35"/>
      <c r="K33" s="35"/>
      <c r="L33" s="35"/>
      <c r="M33" s="35"/>
    </row>
    <row r="34" spans="1:13" x14ac:dyDescent="0.25">
      <c r="A34" s="2" t="s">
        <v>29</v>
      </c>
      <c r="B34" s="5">
        <v>43016</v>
      </c>
      <c r="C34" s="2">
        <v>552</v>
      </c>
      <c r="D34" s="14">
        <v>550</v>
      </c>
      <c r="E34" s="36">
        <f t="shared" si="0"/>
        <v>3.52</v>
      </c>
      <c r="F34" s="23"/>
      <c r="H34" s="35"/>
      <c r="I34" s="35"/>
      <c r="J34" s="35"/>
      <c r="K34" s="35"/>
      <c r="L34" s="35"/>
      <c r="M34" s="35"/>
    </row>
    <row r="35" spans="1:13" x14ac:dyDescent="0.25">
      <c r="A35" s="2" t="s">
        <v>30</v>
      </c>
      <c r="B35" s="5">
        <v>43033</v>
      </c>
      <c r="C35" s="2">
        <v>880</v>
      </c>
      <c r="D35" s="14">
        <v>450</v>
      </c>
      <c r="E35" s="36">
        <f t="shared" si="0"/>
        <v>3.512</v>
      </c>
      <c r="F35" s="23"/>
    </row>
    <row r="36" spans="1:13" x14ac:dyDescent="0.25">
      <c r="A36" s="2" t="s">
        <v>31</v>
      </c>
      <c r="B36" s="5">
        <v>43032</v>
      </c>
      <c r="C36" s="2">
        <v>1134</v>
      </c>
      <c r="D36" s="14">
        <v>800</v>
      </c>
      <c r="E36" s="36">
        <f t="shared" si="0"/>
        <v>3.5009999999999999</v>
      </c>
      <c r="F36" s="23"/>
    </row>
    <row r="37" spans="1:13" x14ac:dyDescent="0.25">
      <c r="A37" s="2" t="s">
        <v>32</v>
      </c>
      <c r="B37" s="5">
        <v>43037</v>
      </c>
      <c r="C37" s="2">
        <v>440</v>
      </c>
      <c r="D37" s="14">
        <v>550</v>
      </c>
      <c r="E37" s="36">
        <f t="shared" si="0"/>
        <v>3.5350000000000001</v>
      </c>
      <c r="F37" s="23"/>
    </row>
    <row r="38" spans="1:13" x14ac:dyDescent="0.25">
      <c r="A38" s="2" t="s">
        <v>33</v>
      </c>
      <c r="B38" s="5">
        <v>43038</v>
      </c>
      <c r="C38" s="2">
        <v>882</v>
      </c>
      <c r="D38" s="14">
        <v>550</v>
      </c>
      <c r="E38" s="36">
        <f t="shared" si="0"/>
        <v>3.528</v>
      </c>
      <c r="F38" s="23"/>
    </row>
    <row r="39" spans="1:13" x14ac:dyDescent="0.25">
      <c r="A39" s="2" t="s">
        <v>34</v>
      </c>
      <c r="B39" s="5">
        <v>43016</v>
      </c>
      <c r="C39" s="2">
        <v>600</v>
      </c>
      <c r="D39" s="14">
        <v>700</v>
      </c>
      <c r="E39" s="36">
        <f t="shared" si="0"/>
        <v>3.52</v>
      </c>
      <c r="F39" s="23"/>
    </row>
    <row r="40" spans="1:13" x14ac:dyDescent="0.25">
      <c r="A40" s="2" t="s">
        <v>35</v>
      </c>
      <c r="B40" s="5">
        <v>43010</v>
      </c>
      <c r="C40" s="2">
        <v>630</v>
      </c>
      <c r="D40" s="14">
        <v>450</v>
      </c>
      <c r="E40" s="36">
        <f t="shared" si="0"/>
        <v>3.5419999999999998</v>
      </c>
      <c r="F40" s="23"/>
    </row>
  </sheetData>
  <sheetProtection algorithmName="SHA-512" hashValue="CY4Kd+3nFSqpDLqIu93nmxdbgOh6Ttn6XGDEsVEWpeU3R1whtYh23zp9uJi1WDCwUq2vuFrScrMCt7E894zv3A==" saltValue="4z2Pe/2BDVgTX6Pxu8rvmg==" spinCount="100000" sheet="1" objects="1" scenarios="1" formatCells="0" selectLockedCells="1"/>
  <mergeCells count="3">
    <mergeCell ref="F2:G4"/>
    <mergeCell ref="H2:K4"/>
    <mergeCell ref="L2:O4"/>
  </mergeCells>
  <conditionalFormatting sqref="I8:I28">
    <cfRule type="expression" dxfId="8" priority="4">
      <formula>OR(I8=$K$7+1,I8=$K$7-1,I8=$K$7+2)</formula>
    </cfRule>
  </conditionalFormatting>
  <conditionalFormatting sqref="B8:B40">
    <cfRule type="cellIs" dxfId="7" priority="6" operator="equal">
      <formula>$K$7</formula>
    </cfRule>
  </conditionalFormatting>
  <dataValidations count="1">
    <dataValidation type="list" allowBlank="1" showInputMessage="1" showErrorMessage="1" sqref="L7" xr:uid="{610ADE35-1DF3-4CAD-B0D7-A429D3FC2469}">
      <formula1>"0,1"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B6FE6-1A50-4EEE-B945-715545A8FF85}">
  <dimension ref="A1:O35"/>
  <sheetViews>
    <sheetView showGridLines="0" workbookViewId="0">
      <selection activeCell="G8" sqref="G8"/>
    </sheetView>
  </sheetViews>
  <sheetFormatPr defaultRowHeight="15" x14ac:dyDescent="0.25"/>
  <cols>
    <col min="1" max="1" width="14" bestFit="1" customWidth="1"/>
    <col min="2" max="2" width="13.5703125" bestFit="1" customWidth="1"/>
    <col min="3" max="3" width="13.28515625" bestFit="1" customWidth="1"/>
    <col min="4" max="4" width="17.5703125" customWidth="1"/>
    <col min="5" max="5" width="10.7109375" customWidth="1"/>
    <col min="6" max="6" width="14.28515625" customWidth="1"/>
    <col min="7" max="7" width="14" bestFit="1" customWidth="1"/>
    <col min="8" max="8" width="13.42578125" customWidth="1"/>
    <col min="9" max="9" width="17.5703125" bestFit="1" customWidth="1"/>
    <col min="10" max="11" width="17.28515625" bestFit="1" customWidth="1"/>
    <col min="13" max="13" width="13.140625" bestFit="1" customWidth="1"/>
  </cols>
  <sheetData>
    <row r="1" spans="1:15" x14ac:dyDescent="0.25">
      <c r="F1" s="35"/>
      <c r="G1" s="35"/>
      <c r="H1" s="35"/>
      <c r="I1" s="35"/>
      <c r="J1" s="35"/>
      <c r="K1" s="35"/>
    </row>
    <row r="2" spans="1:15" ht="15.75" customHeight="1" x14ac:dyDescent="0.25">
      <c r="F2" s="67" t="s">
        <v>176</v>
      </c>
      <c r="G2" s="68"/>
      <c r="H2" s="69" t="s">
        <v>177</v>
      </c>
      <c r="I2" s="69"/>
      <c r="J2" s="69"/>
      <c r="K2" s="69"/>
      <c r="L2" s="70" t="s">
        <v>178</v>
      </c>
      <c r="M2" s="71"/>
      <c r="N2" s="71"/>
      <c r="O2" s="71"/>
    </row>
    <row r="3" spans="1:15" ht="15.75" customHeight="1" x14ac:dyDescent="0.25">
      <c r="F3" s="68"/>
      <c r="G3" s="68"/>
      <c r="H3" s="69"/>
      <c r="I3" s="69"/>
      <c r="J3" s="69"/>
      <c r="K3" s="69"/>
      <c r="L3" s="71"/>
      <c r="M3" s="71"/>
      <c r="N3" s="71"/>
      <c r="O3" s="71"/>
    </row>
    <row r="4" spans="1:15" ht="15.75" customHeight="1" x14ac:dyDescent="0.25">
      <c r="F4" s="68"/>
      <c r="G4" s="68"/>
      <c r="H4" s="69"/>
      <c r="I4" s="69"/>
      <c r="J4" s="69"/>
      <c r="K4" s="69"/>
      <c r="L4" s="71"/>
      <c r="M4" s="71"/>
      <c r="N4" s="71"/>
      <c r="O4" s="71"/>
    </row>
    <row r="5" spans="1:15" ht="15.75" customHeight="1" x14ac:dyDescent="0.25"/>
    <row r="6" spans="1:15" x14ac:dyDescent="0.25">
      <c r="I6" s="35"/>
      <c r="J6" s="35"/>
      <c r="K6" s="35"/>
      <c r="L6" s="35"/>
    </row>
    <row r="7" spans="1:15" x14ac:dyDescent="0.25">
      <c r="A7" s="6" t="s">
        <v>0</v>
      </c>
      <c r="B7" s="6" t="s">
        <v>116</v>
      </c>
      <c r="C7" s="6" t="s">
        <v>68</v>
      </c>
      <c r="D7" s="6" t="s">
        <v>69</v>
      </c>
      <c r="E7" s="6" t="s">
        <v>111</v>
      </c>
      <c r="F7" s="6" t="s">
        <v>112</v>
      </c>
      <c r="G7" s="6" t="s">
        <v>186</v>
      </c>
      <c r="H7" s="37" t="s">
        <v>113</v>
      </c>
      <c r="I7" s="35"/>
      <c r="J7" s="35"/>
      <c r="K7" s="66" t="s">
        <v>210</v>
      </c>
      <c r="L7" s="35"/>
      <c r="M7" s="35"/>
    </row>
    <row r="8" spans="1:15" x14ac:dyDescent="0.25">
      <c r="A8" s="22" t="s">
        <v>70</v>
      </c>
      <c r="B8" s="20">
        <v>43849</v>
      </c>
      <c r="C8" s="22" t="s">
        <v>76</v>
      </c>
      <c r="D8" s="22" t="s">
        <v>72</v>
      </c>
      <c r="E8" s="22">
        <v>1100</v>
      </c>
      <c r="F8" s="45">
        <v>6050</v>
      </c>
      <c r="G8" s="46">
        <f t="shared" ref="G8:G35" si="0">EOMONTH(B8,0)+VLOOKUP(C8,$J$10:$K$16,2,0)</f>
        <v>43876</v>
      </c>
      <c r="H8" s="47"/>
      <c r="I8" s="35"/>
      <c r="J8" s="35"/>
      <c r="K8" s="35"/>
      <c r="L8" s="35"/>
      <c r="M8" s="35"/>
    </row>
    <row r="9" spans="1:15" x14ac:dyDescent="0.25">
      <c r="A9" s="2" t="s">
        <v>73</v>
      </c>
      <c r="B9" s="3">
        <v>43861</v>
      </c>
      <c r="C9" s="2" t="s">
        <v>74</v>
      </c>
      <c r="D9" s="2" t="s">
        <v>72</v>
      </c>
      <c r="E9" s="2">
        <v>2000</v>
      </c>
      <c r="F9" s="14">
        <v>11000</v>
      </c>
      <c r="G9" s="46">
        <f t="shared" si="0"/>
        <v>43981</v>
      </c>
      <c r="H9" s="47"/>
      <c r="I9" s="35"/>
      <c r="J9" s="48" t="s">
        <v>114</v>
      </c>
      <c r="K9" s="48" t="s">
        <v>115</v>
      </c>
      <c r="L9" s="35"/>
      <c r="M9" s="35"/>
    </row>
    <row r="10" spans="1:15" x14ac:dyDescent="0.25">
      <c r="A10" s="2" t="s">
        <v>75</v>
      </c>
      <c r="B10" s="3">
        <v>43904</v>
      </c>
      <c r="C10" s="2" t="s">
        <v>76</v>
      </c>
      <c r="D10" s="2" t="s">
        <v>77</v>
      </c>
      <c r="E10" s="2">
        <v>2100</v>
      </c>
      <c r="F10" s="14">
        <v>3150</v>
      </c>
      <c r="G10" s="46">
        <f t="shared" si="0"/>
        <v>43936</v>
      </c>
      <c r="H10" s="47"/>
      <c r="I10" s="35"/>
      <c r="J10" s="22" t="s">
        <v>71</v>
      </c>
      <c r="K10" s="22">
        <v>15</v>
      </c>
      <c r="L10" s="35"/>
      <c r="M10" s="35"/>
    </row>
    <row r="11" spans="1:15" x14ac:dyDescent="0.25">
      <c r="A11" s="2" t="s">
        <v>78</v>
      </c>
      <c r="B11" s="3">
        <v>43864</v>
      </c>
      <c r="C11" s="2" t="s">
        <v>79</v>
      </c>
      <c r="D11" s="2" t="s">
        <v>77</v>
      </c>
      <c r="E11" s="2">
        <v>1000</v>
      </c>
      <c r="F11" s="14">
        <v>1500</v>
      </c>
      <c r="G11" s="46">
        <f t="shared" si="0"/>
        <v>43950</v>
      </c>
      <c r="H11" s="47"/>
      <c r="I11" s="35"/>
      <c r="J11" s="22" t="s">
        <v>74</v>
      </c>
      <c r="K11" s="22">
        <v>120</v>
      </c>
      <c r="L11" s="35"/>
      <c r="M11" s="35"/>
    </row>
    <row r="12" spans="1:15" x14ac:dyDescent="0.25">
      <c r="A12" s="2" t="s">
        <v>80</v>
      </c>
      <c r="B12" s="3">
        <v>43835</v>
      </c>
      <c r="C12" s="2" t="s">
        <v>81</v>
      </c>
      <c r="D12" s="2" t="s">
        <v>82</v>
      </c>
      <c r="E12" s="2">
        <v>2400</v>
      </c>
      <c r="F12" s="14">
        <v>14400</v>
      </c>
      <c r="G12" s="46">
        <f t="shared" si="0"/>
        <v>43951</v>
      </c>
      <c r="H12" s="47"/>
      <c r="I12" s="35"/>
      <c r="J12" s="22" t="s">
        <v>76</v>
      </c>
      <c r="K12" s="22">
        <v>15</v>
      </c>
      <c r="L12" s="35"/>
      <c r="M12" s="35"/>
    </row>
    <row r="13" spans="1:15" x14ac:dyDescent="0.25">
      <c r="A13" s="2" t="s">
        <v>83</v>
      </c>
      <c r="B13" s="3">
        <v>43867</v>
      </c>
      <c r="C13" s="2" t="s">
        <v>76</v>
      </c>
      <c r="D13" s="2" t="s">
        <v>77</v>
      </c>
      <c r="E13" s="2">
        <v>1000</v>
      </c>
      <c r="F13" s="14">
        <v>1500</v>
      </c>
      <c r="G13" s="46">
        <f t="shared" si="0"/>
        <v>43905</v>
      </c>
      <c r="H13" s="47"/>
      <c r="I13" s="35"/>
      <c r="J13" s="22" t="s">
        <v>79</v>
      </c>
      <c r="K13" s="22">
        <v>60</v>
      </c>
      <c r="L13" s="35"/>
      <c r="M13" s="35"/>
    </row>
    <row r="14" spans="1:15" x14ac:dyDescent="0.25">
      <c r="A14" s="2" t="s">
        <v>84</v>
      </c>
      <c r="B14" s="3">
        <v>43927</v>
      </c>
      <c r="C14" s="2" t="s">
        <v>71</v>
      </c>
      <c r="D14" s="2" t="s">
        <v>85</v>
      </c>
      <c r="E14" s="2">
        <v>2000</v>
      </c>
      <c r="F14" s="14">
        <v>5400</v>
      </c>
      <c r="G14" s="46">
        <f t="shared" si="0"/>
        <v>43966</v>
      </c>
      <c r="H14" s="47"/>
      <c r="I14" s="35"/>
      <c r="J14" s="22" t="s">
        <v>81</v>
      </c>
      <c r="K14" s="22">
        <v>90</v>
      </c>
      <c r="L14" s="35"/>
      <c r="M14" s="35"/>
    </row>
    <row r="15" spans="1:15" x14ac:dyDescent="0.25">
      <c r="A15" s="2" t="s">
        <v>86</v>
      </c>
      <c r="B15" s="3">
        <v>43925</v>
      </c>
      <c r="C15" s="2" t="s">
        <v>79</v>
      </c>
      <c r="D15" s="2" t="s">
        <v>82</v>
      </c>
      <c r="E15" s="2">
        <v>1100</v>
      </c>
      <c r="F15" s="14">
        <v>6600</v>
      </c>
      <c r="G15" s="46">
        <f t="shared" si="0"/>
        <v>44011</v>
      </c>
      <c r="H15" s="47"/>
      <c r="I15" s="35"/>
      <c r="J15" s="22" t="s">
        <v>95</v>
      </c>
      <c r="K15" s="22">
        <v>120</v>
      </c>
      <c r="L15" s="35"/>
      <c r="M15" s="35"/>
    </row>
    <row r="16" spans="1:15" x14ac:dyDescent="0.25">
      <c r="A16" s="2" t="s">
        <v>87</v>
      </c>
      <c r="B16" s="3">
        <v>43841</v>
      </c>
      <c r="C16" s="2" t="s">
        <v>71</v>
      </c>
      <c r="D16" s="2" t="s">
        <v>72</v>
      </c>
      <c r="E16" s="2">
        <v>2600</v>
      </c>
      <c r="F16" s="14">
        <v>14300</v>
      </c>
      <c r="G16" s="46">
        <f t="shared" si="0"/>
        <v>43876</v>
      </c>
      <c r="H16" s="47"/>
      <c r="I16" s="49"/>
      <c r="J16" s="22" t="s">
        <v>102</v>
      </c>
      <c r="K16" s="22">
        <v>15</v>
      </c>
      <c r="L16" s="35"/>
      <c r="M16" s="35"/>
    </row>
    <row r="17" spans="1:13" x14ac:dyDescent="0.25">
      <c r="A17" s="2" t="s">
        <v>88</v>
      </c>
      <c r="B17" s="3">
        <v>43935</v>
      </c>
      <c r="C17" s="2" t="s">
        <v>74</v>
      </c>
      <c r="D17" s="2" t="s">
        <v>85</v>
      </c>
      <c r="E17" s="2">
        <v>700</v>
      </c>
      <c r="F17" s="14">
        <v>1890.0000000000002</v>
      </c>
      <c r="G17" s="46">
        <f t="shared" si="0"/>
        <v>44071</v>
      </c>
      <c r="H17" s="47"/>
      <c r="I17" s="35"/>
      <c r="J17" s="35"/>
      <c r="K17" s="35"/>
      <c r="L17" s="35"/>
      <c r="M17" s="35"/>
    </row>
    <row r="18" spans="1:13" x14ac:dyDescent="0.25">
      <c r="A18" s="2" t="s">
        <v>89</v>
      </c>
      <c r="B18" s="3">
        <v>43860</v>
      </c>
      <c r="C18" s="2" t="s">
        <v>74</v>
      </c>
      <c r="D18" s="2" t="s">
        <v>90</v>
      </c>
      <c r="E18" s="2">
        <v>1200</v>
      </c>
      <c r="F18" s="14">
        <v>2760</v>
      </c>
      <c r="G18" s="46">
        <f t="shared" si="0"/>
        <v>43981</v>
      </c>
      <c r="H18" s="47"/>
      <c r="I18" s="35"/>
      <c r="J18" s="35"/>
      <c r="K18" s="35"/>
      <c r="L18" s="35"/>
      <c r="M18" s="35"/>
    </row>
    <row r="19" spans="1:13" x14ac:dyDescent="0.25">
      <c r="A19" s="2" t="s">
        <v>91</v>
      </c>
      <c r="B19" s="3">
        <v>43901</v>
      </c>
      <c r="C19" s="2" t="s">
        <v>74</v>
      </c>
      <c r="D19" s="2" t="s">
        <v>92</v>
      </c>
      <c r="E19" s="2">
        <v>1800</v>
      </c>
      <c r="F19" s="14">
        <v>8100</v>
      </c>
      <c r="G19" s="46">
        <f t="shared" si="0"/>
        <v>44041</v>
      </c>
      <c r="H19" s="47"/>
      <c r="I19" s="35"/>
      <c r="J19" s="35"/>
      <c r="K19" s="35"/>
      <c r="L19" s="35"/>
      <c r="M19" s="35"/>
    </row>
    <row r="20" spans="1:13" x14ac:dyDescent="0.25">
      <c r="A20" s="2" t="s">
        <v>93</v>
      </c>
      <c r="B20" s="3">
        <v>43935</v>
      </c>
      <c r="C20" s="2" t="s">
        <v>74</v>
      </c>
      <c r="D20" s="2" t="s">
        <v>72</v>
      </c>
      <c r="E20" s="2">
        <v>800</v>
      </c>
      <c r="F20" s="14">
        <v>4400</v>
      </c>
      <c r="G20" s="46">
        <f t="shared" si="0"/>
        <v>44071</v>
      </c>
      <c r="H20" s="47"/>
      <c r="I20" s="35"/>
      <c r="J20" s="35"/>
      <c r="K20" s="35"/>
      <c r="L20" s="35"/>
      <c r="M20" s="35"/>
    </row>
    <row r="21" spans="1:13" x14ac:dyDescent="0.25">
      <c r="A21" s="2" t="s">
        <v>94</v>
      </c>
      <c r="B21" s="3">
        <v>43894</v>
      </c>
      <c r="C21" s="2" t="s">
        <v>95</v>
      </c>
      <c r="D21" s="2" t="s">
        <v>72</v>
      </c>
      <c r="E21" s="2">
        <v>1000</v>
      </c>
      <c r="F21" s="14">
        <v>5500</v>
      </c>
      <c r="G21" s="46">
        <f t="shared" si="0"/>
        <v>44041</v>
      </c>
      <c r="H21" s="47"/>
      <c r="I21" s="35"/>
      <c r="J21" s="35"/>
      <c r="K21" s="35"/>
      <c r="L21" s="35"/>
      <c r="M21" s="35"/>
    </row>
    <row r="22" spans="1:13" x14ac:dyDescent="0.25">
      <c r="A22" s="2" t="s">
        <v>96</v>
      </c>
      <c r="B22" s="3">
        <v>43889</v>
      </c>
      <c r="C22" s="2" t="s">
        <v>74</v>
      </c>
      <c r="D22" s="2" t="s">
        <v>82</v>
      </c>
      <c r="E22" s="2">
        <v>2100</v>
      </c>
      <c r="F22" s="14">
        <v>12600</v>
      </c>
      <c r="G22" s="46">
        <f t="shared" si="0"/>
        <v>44010</v>
      </c>
      <c r="H22" s="47"/>
      <c r="I22" s="35"/>
      <c r="J22" s="35"/>
      <c r="K22" s="35"/>
      <c r="L22" s="35"/>
      <c r="M22" s="35"/>
    </row>
    <row r="23" spans="1:13" x14ac:dyDescent="0.25">
      <c r="A23" s="2" t="s">
        <v>97</v>
      </c>
      <c r="B23" s="3">
        <v>43928</v>
      </c>
      <c r="C23" s="2" t="s">
        <v>79</v>
      </c>
      <c r="D23" s="2" t="s">
        <v>85</v>
      </c>
      <c r="E23" s="2">
        <v>1400</v>
      </c>
      <c r="F23" s="14">
        <v>3780.0000000000005</v>
      </c>
      <c r="G23" s="46">
        <f t="shared" si="0"/>
        <v>44011</v>
      </c>
      <c r="H23" s="47"/>
      <c r="I23" s="35"/>
      <c r="J23" s="35"/>
      <c r="K23" s="35"/>
      <c r="L23" s="35"/>
      <c r="M23" s="35"/>
    </row>
    <row r="24" spans="1:13" x14ac:dyDescent="0.25">
      <c r="A24" s="2" t="s">
        <v>98</v>
      </c>
      <c r="B24" s="3">
        <v>43878</v>
      </c>
      <c r="C24" s="2" t="s">
        <v>74</v>
      </c>
      <c r="D24" s="2" t="s">
        <v>92</v>
      </c>
      <c r="E24" s="2">
        <v>2000</v>
      </c>
      <c r="F24" s="14">
        <v>9000</v>
      </c>
      <c r="G24" s="46">
        <f t="shared" si="0"/>
        <v>44010</v>
      </c>
      <c r="H24" s="47"/>
      <c r="I24" s="35"/>
      <c r="J24" s="35"/>
      <c r="K24" s="35"/>
      <c r="L24" s="35"/>
      <c r="M24" s="35"/>
    </row>
    <row r="25" spans="1:13" x14ac:dyDescent="0.25">
      <c r="A25" s="2" t="s">
        <v>99</v>
      </c>
      <c r="B25" s="3">
        <v>43860</v>
      </c>
      <c r="C25" s="2" t="s">
        <v>71</v>
      </c>
      <c r="D25" s="2" t="s">
        <v>90</v>
      </c>
      <c r="E25" s="2">
        <v>1400</v>
      </c>
      <c r="F25" s="14">
        <v>3219.9999999999995</v>
      </c>
      <c r="G25" s="46">
        <f t="shared" si="0"/>
        <v>43876</v>
      </c>
      <c r="H25" s="47"/>
      <c r="I25" s="35"/>
      <c r="J25" s="35"/>
      <c r="K25" s="35"/>
      <c r="L25" s="35"/>
      <c r="M25" s="35"/>
    </row>
    <row r="26" spans="1:13" x14ac:dyDescent="0.25">
      <c r="A26" s="2" t="s">
        <v>100</v>
      </c>
      <c r="B26" s="3">
        <v>43932</v>
      </c>
      <c r="C26" s="2" t="s">
        <v>95</v>
      </c>
      <c r="D26" s="2" t="s">
        <v>85</v>
      </c>
      <c r="E26" s="2">
        <v>1300</v>
      </c>
      <c r="F26" s="14">
        <v>3510.0000000000005</v>
      </c>
      <c r="G26" s="46">
        <f t="shared" si="0"/>
        <v>44071</v>
      </c>
      <c r="H26" s="47"/>
      <c r="I26" s="35"/>
      <c r="J26" s="35"/>
      <c r="K26" s="35"/>
      <c r="L26" s="35"/>
      <c r="M26" s="35"/>
    </row>
    <row r="27" spans="1:13" x14ac:dyDescent="0.25">
      <c r="A27" s="2" t="s">
        <v>101</v>
      </c>
      <c r="B27" s="3">
        <v>43882</v>
      </c>
      <c r="C27" s="2" t="s">
        <v>102</v>
      </c>
      <c r="D27" s="2" t="s">
        <v>77</v>
      </c>
      <c r="E27" s="2">
        <v>1700</v>
      </c>
      <c r="F27" s="14">
        <v>2550</v>
      </c>
      <c r="G27" s="46">
        <f t="shared" si="0"/>
        <v>43905</v>
      </c>
      <c r="H27" s="47"/>
      <c r="I27" s="35"/>
      <c r="J27" s="35"/>
      <c r="K27" s="35"/>
      <c r="L27" s="35"/>
      <c r="M27" s="35"/>
    </row>
    <row r="28" spans="1:13" x14ac:dyDescent="0.25">
      <c r="A28" s="2" t="s">
        <v>103</v>
      </c>
      <c r="B28" s="3">
        <v>43853</v>
      </c>
      <c r="C28" s="2" t="s">
        <v>74</v>
      </c>
      <c r="D28" s="2" t="s">
        <v>85</v>
      </c>
      <c r="E28" s="2">
        <v>1100</v>
      </c>
      <c r="F28" s="14">
        <v>2970</v>
      </c>
      <c r="G28" s="46">
        <f t="shared" si="0"/>
        <v>43981</v>
      </c>
      <c r="H28" s="47"/>
      <c r="I28" s="35"/>
      <c r="J28" s="35"/>
      <c r="K28" s="35"/>
      <c r="L28" s="35"/>
      <c r="M28" s="35"/>
    </row>
    <row r="29" spans="1:13" x14ac:dyDescent="0.25">
      <c r="A29" s="2" t="s">
        <v>104</v>
      </c>
      <c r="B29" s="3">
        <v>43857</v>
      </c>
      <c r="C29" s="2" t="s">
        <v>79</v>
      </c>
      <c r="D29" s="2" t="s">
        <v>85</v>
      </c>
      <c r="E29" s="2">
        <v>1400</v>
      </c>
      <c r="F29" s="14">
        <v>3780.0000000000005</v>
      </c>
      <c r="G29" s="46">
        <f t="shared" si="0"/>
        <v>43921</v>
      </c>
      <c r="H29" s="47"/>
      <c r="I29" s="35"/>
      <c r="J29" s="35"/>
      <c r="K29" s="35"/>
      <c r="L29" s="35"/>
      <c r="M29" s="35"/>
    </row>
    <row r="30" spans="1:13" x14ac:dyDescent="0.25">
      <c r="A30" s="2" t="s">
        <v>105</v>
      </c>
      <c r="B30" s="3">
        <v>43878</v>
      </c>
      <c r="C30" s="2" t="s">
        <v>102</v>
      </c>
      <c r="D30" s="2" t="s">
        <v>90</v>
      </c>
      <c r="E30" s="2">
        <v>800</v>
      </c>
      <c r="F30" s="14">
        <v>1839.9999999999998</v>
      </c>
      <c r="G30" s="46">
        <f t="shared" si="0"/>
        <v>43905</v>
      </c>
      <c r="H30" s="47"/>
      <c r="I30" s="35"/>
      <c r="J30" s="35"/>
      <c r="K30" s="35"/>
      <c r="L30" s="35"/>
      <c r="M30" s="35"/>
    </row>
    <row r="31" spans="1:13" x14ac:dyDescent="0.25">
      <c r="A31" s="2" t="s">
        <v>106</v>
      </c>
      <c r="B31" s="3">
        <v>43848</v>
      </c>
      <c r="C31" s="2" t="s">
        <v>102</v>
      </c>
      <c r="D31" s="2" t="s">
        <v>92</v>
      </c>
      <c r="E31" s="2">
        <v>1700</v>
      </c>
      <c r="F31" s="14">
        <v>7650</v>
      </c>
      <c r="G31" s="46">
        <f t="shared" si="0"/>
        <v>43876</v>
      </c>
      <c r="H31" s="47"/>
      <c r="I31" s="35"/>
      <c r="J31" s="35"/>
      <c r="K31" s="35"/>
      <c r="L31" s="35"/>
      <c r="M31" s="35"/>
    </row>
    <row r="32" spans="1:13" x14ac:dyDescent="0.25">
      <c r="A32" s="2" t="s">
        <v>107</v>
      </c>
      <c r="B32" s="3">
        <v>43844</v>
      </c>
      <c r="C32" s="2" t="s">
        <v>74</v>
      </c>
      <c r="D32" s="2" t="s">
        <v>92</v>
      </c>
      <c r="E32" s="2">
        <v>1100</v>
      </c>
      <c r="F32" s="14">
        <v>4950</v>
      </c>
      <c r="G32" s="46">
        <f t="shared" si="0"/>
        <v>43981</v>
      </c>
      <c r="H32" s="47"/>
      <c r="I32" s="35"/>
      <c r="J32" s="35"/>
      <c r="K32" s="35"/>
      <c r="L32" s="35"/>
      <c r="M32" s="35"/>
    </row>
    <row r="33" spans="1:13" x14ac:dyDescent="0.25">
      <c r="A33" s="2" t="s">
        <v>108</v>
      </c>
      <c r="B33" s="3">
        <v>43832</v>
      </c>
      <c r="C33" s="2" t="s">
        <v>81</v>
      </c>
      <c r="D33" s="2" t="s">
        <v>77</v>
      </c>
      <c r="E33" s="2">
        <v>1400</v>
      </c>
      <c r="F33" s="14">
        <v>2100</v>
      </c>
      <c r="G33" s="46">
        <f t="shared" si="0"/>
        <v>43951</v>
      </c>
      <c r="H33" s="47"/>
      <c r="I33" s="35"/>
      <c r="J33" s="35"/>
      <c r="K33" s="35"/>
      <c r="L33" s="35"/>
      <c r="M33" s="35"/>
    </row>
    <row r="34" spans="1:13" x14ac:dyDescent="0.25">
      <c r="A34" s="2" t="s">
        <v>109</v>
      </c>
      <c r="B34" s="3">
        <v>43871</v>
      </c>
      <c r="C34" s="2" t="s">
        <v>102</v>
      </c>
      <c r="D34" s="2" t="s">
        <v>92</v>
      </c>
      <c r="E34" s="2">
        <v>1700</v>
      </c>
      <c r="F34" s="14">
        <v>7650</v>
      </c>
      <c r="G34" s="46">
        <f t="shared" si="0"/>
        <v>43905</v>
      </c>
      <c r="H34" s="47"/>
      <c r="I34" s="35"/>
      <c r="J34" s="35"/>
      <c r="K34" s="35"/>
      <c r="L34" s="35"/>
      <c r="M34" s="35"/>
    </row>
    <row r="35" spans="1:13" x14ac:dyDescent="0.25">
      <c r="A35" s="2" t="s">
        <v>110</v>
      </c>
      <c r="B35" s="3">
        <v>43914</v>
      </c>
      <c r="C35" s="2" t="s">
        <v>71</v>
      </c>
      <c r="D35" s="2" t="s">
        <v>77</v>
      </c>
      <c r="E35" s="2">
        <v>2800</v>
      </c>
      <c r="F35" s="14">
        <v>4200</v>
      </c>
      <c r="G35" s="46">
        <f t="shared" si="0"/>
        <v>43936</v>
      </c>
      <c r="H35" s="47"/>
      <c r="I35" s="35"/>
      <c r="J35" s="35"/>
      <c r="K35" s="35"/>
      <c r="L35" s="35"/>
      <c r="M35" s="35"/>
    </row>
  </sheetData>
  <sheetProtection algorithmName="SHA-512" hashValue="tvkClvBCIU8R29TFHQXNmu5+bAyMcH4ysdn42AvL7yJdZYarFzFldKdpbotYuqO1W7LpbSnGcpZzBfoO/ONjnA==" saltValue="UUmYDv+xCqFyFNncA0d/WA==" spinCount="100000" sheet="1" objects="1" scenarios="1" formatCells="0" selectLockedCells="1"/>
  <mergeCells count="3">
    <mergeCell ref="F2:G4"/>
    <mergeCell ref="H2:K4"/>
    <mergeCell ref="L2:O4"/>
  </mergeCells>
  <hyperlinks>
    <hyperlink ref="F2" r:id="rId1" xr:uid="{B06C5F9D-569D-4DFF-875A-F14027B2E25A}"/>
    <hyperlink ref="H2" r:id="rId2" display="Excel-iT's Linkedin Company Page" xr:uid="{563F183B-325E-47B3-92FF-E66BAAB26579}"/>
    <hyperlink ref="K7" r:id="rId3" xr:uid="{99B5B81A-8BAE-4595-AEFF-02DE450DEDCD}"/>
  </hyperlinks>
  <pageMargins left="0.7" right="0.7" top="0.75" bottom="0.75" header="0.3" footer="0.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FF07-E254-427C-B403-62C650B51331}">
  <dimension ref="A1:L21"/>
  <sheetViews>
    <sheetView showGridLines="0" workbookViewId="0">
      <selection activeCell="L21" sqref="L21"/>
    </sheetView>
  </sheetViews>
  <sheetFormatPr defaultRowHeight="15" x14ac:dyDescent="0.25"/>
  <cols>
    <col min="2" max="2" width="10.7109375" bestFit="1" customWidth="1"/>
    <col min="3" max="3" width="12.7109375" customWidth="1"/>
    <col min="4" max="4" width="11.42578125" customWidth="1"/>
    <col min="5" max="5" width="24.7109375" customWidth="1"/>
    <col min="6" max="6" width="16.85546875" bestFit="1" customWidth="1"/>
    <col min="10" max="10" width="11.7109375" customWidth="1"/>
    <col min="11" max="11" width="13.5703125" bestFit="1" customWidth="1"/>
    <col min="12" max="12" width="16.5703125" customWidth="1"/>
  </cols>
  <sheetData>
    <row r="1" spans="1:12" x14ac:dyDescent="0.25">
      <c r="A1" t="s">
        <v>135</v>
      </c>
      <c r="B1" t="s">
        <v>1</v>
      </c>
      <c r="C1" t="s">
        <v>136</v>
      </c>
      <c r="D1" t="s">
        <v>209</v>
      </c>
      <c r="E1" t="s">
        <v>208</v>
      </c>
      <c r="F1" t="s">
        <v>175</v>
      </c>
      <c r="J1" s="74" t="s">
        <v>138</v>
      </c>
      <c r="K1" s="74"/>
      <c r="L1" s="74"/>
    </row>
    <row r="2" spans="1:12" x14ac:dyDescent="0.25">
      <c r="A2" t="s">
        <v>151</v>
      </c>
      <c r="B2" s="15">
        <v>42767</v>
      </c>
      <c r="C2" t="s">
        <v>148</v>
      </c>
      <c r="D2" s="50">
        <v>1237</v>
      </c>
      <c r="E2" s="50" t="s">
        <v>207</v>
      </c>
      <c r="F2" s="53" t="s">
        <v>187</v>
      </c>
      <c r="J2" s="2" t="s">
        <v>136</v>
      </c>
      <c r="K2" s="2" t="s">
        <v>139</v>
      </c>
      <c r="L2" s="2" t="s">
        <v>140</v>
      </c>
    </row>
    <row r="3" spans="1:12" x14ac:dyDescent="0.25">
      <c r="A3" t="s">
        <v>152</v>
      </c>
      <c r="B3" s="15">
        <v>42828</v>
      </c>
      <c r="C3" t="s">
        <v>146</v>
      </c>
      <c r="D3" s="50">
        <v>1060</v>
      </c>
      <c r="E3" s="50" t="s">
        <v>207</v>
      </c>
      <c r="F3" s="53" t="s">
        <v>188</v>
      </c>
      <c r="J3" s="2" t="s">
        <v>141</v>
      </c>
      <c r="K3" s="4">
        <v>1055</v>
      </c>
      <c r="L3" s="4">
        <v>1130</v>
      </c>
    </row>
    <row r="4" spans="1:12" x14ac:dyDescent="0.25">
      <c r="A4" t="s">
        <v>153</v>
      </c>
      <c r="B4" s="15">
        <v>42839</v>
      </c>
      <c r="C4" t="s">
        <v>142</v>
      </c>
      <c r="D4" s="50">
        <v>1174</v>
      </c>
      <c r="E4" s="50" t="s">
        <v>207</v>
      </c>
      <c r="F4" s="53" t="s">
        <v>189</v>
      </c>
      <c r="J4" s="2" t="s">
        <v>142</v>
      </c>
      <c r="K4" s="4">
        <v>1060</v>
      </c>
      <c r="L4" s="4">
        <v>1140</v>
      </c>
    </row>
    <row r="5" spans="1:12" x14ac:dyDescent="0.25">
      <c r="A5" t="s">
        <v>154</v>
      </c>
      <c r="B5" s="15">
        <v>42935</v>
      </c>
      <c r="C5" t="s">
        <v>146</v>
      </c>
      <c r="D5" s="50">
        <v>1116</v>
      </c>
      <c r="E5" s="50" t="s">
        <v>207</v>
      </c>
      <c r="F5" s="53" t="s">
        <v>190</v>
      </c>
      <c r="J5" s="2" t="s">
        <v>143</v>
      </c>
      <c r="K5" s="4">
        <v>1080</v>
      </c>
      <c r="L5" s="4">
        <v>1145</v>
      </c>
    </row>
    <row r="6" spans="1:12" x14ac:dyDescent="0.25">
      <c r="A6" t="s">
        <v>155</v>
      </c>
      <c r="B6" s="15">
        <v>42777</v>
      </c>
      <c r="C6" t="s">
        <v>142</v>
      </c>
      <c r="D6" s="50">
        <v>1070</v>
      </c>
      <c r="E6" s="50" t="s">
        <v>207</v>
      </c>
      <c r="F6" s="53" t="s">
        <v>191</v>
      </c>
      <c r="J6" s="2" t="s">
        <v>144</v>
      </c>
      <c r="K6" s="4">
        <v>1090</v>
      </c>
      <c r="L6" s="4">
        <v>1210</v>
      </c>
    </row>
    <row r="7" spans="1:12" x14ac:dyDescent="0.25">
      <c r="A7" t="s">
        <v>156</v>
      </c>
      <c r="B7" s="15">
        <v>43060</v>
      </c>
      <c r="C7" t="s">
        <v>147</v>
      </c>
      <c r="D7" s="50">
        <v>1218</v>
      </c>
      <c r="E7" s="50" t="s">
        <v>207</v>
      </c>
      <c r="F7" s="53" t="s">
        <v>192</v>
      </c>
      <c r="J7" s="2" t="s">
        <v>145</v>
      </c>
      <c r="K7" s="4">
        <v>1060</v>
      </c>
      <c r="L7" s="4">
        <v>1200</v>
      </c>
    </row>
    <row r="8" spans="1:12" x14ac:dyDescent="0.25">
      <c r="A8" t="s">
        <v>157</v>
      </c>
      <c r="B8" s="15">
        <v>42954</v>
      </c>
      <c r="C8" t="s">
        <v>143</v>
      </c>
      <c r="D8" s="50">
        <v>1214</v>
      </c>
      <c r="E8" s="50" t="s">
        <v>207</v>
      </c>
      <c r="F8" s="53" t="s">
        <v>193</v>
      </c>
      <c r="J8" s="2" t="s">
        <v>146</v>
      </c>
      <c r="K8" s="4">
        <v>1085</v>
      </c>
      <c r="L8" s="4">
        <v>1190</v>
      </c>
    </row>
    <row r="9" spans="1:12" x14ac:dyDescent="0.25">
      <c r="A9" t="s">
        <v>158</v>
      </c>
      <c r="B9" s="15">
        <v>42767</v>
      </c>
      <c r="C9" t="s">
        <v>141</v>
      </c>
      <c r="D9" s="50">
        <v>1160</v>
      </c>
      <c r="E9" s="50" t="s">
        <v>207</v>
      </c>
      <c r="F9" s="53" t="s">
        <v>194</v>
      </c>
      <c r="J9" s="2" t="s">
        <v>147</v>
      </c>
      <c r="K9" s="4">
        <v>1100</v>
      </c>
      <c r="L9" s="4">
        <v>1220</v>
      </c>
    </row>
    <row r="10" spans="1:12" x14ac:dyDescent="0.25">
      <c r="A10" t="s">
        <v>159</v>
      </c>
      <c r="B10" s="15">
        <v>42850</v>
      </c>
      <c r="C10" t="s">
        <v>148</v>
      </c>
      <c r="D10" s="50">
        <v>1066</v>
      </c>
      <c r="E10" s="50" t="s">
        <v>207</v>
      </c>
      <c r="F10" s="53" t="s">
        <v>195</v>
      </c>
      <c r="J10" s="2" t="s">
        <v>148</v>
      </c>
      <c r="K10" s="4">
        <v>1050</v>
      </c>
      <c r="L10" s="4">
        <v>1220</v>
      </c>
    </row>
    <row r="11" spans="1:12" x14ac:dyDescent="0.25">
      <c r="A11" t="s">
        <v>160</v>
      </c>
      <c r="B11" s="15">
        <v>42854</v>
      </c>
      <c r="C11" t="s">
        <v>146</v>
      </c>
      <c r="D11" s="50">
        <v>1148</v>
      </c>
      <c r="E11" s="50" t="s">
        <v>207</v>
      </c>
      <c r="F11" s="53" t="s">
        <v>196</v>
      </c>
      <c r="J11" s="2" t="s">
        <v>149</v>
      </c>
      <c r="K11" s="4">
        <v>1055</v>
      </c>
      <c r="L11" s="4">
        <v>1225</v>
      </c>
    </row>
    <row r="12" spans="1:12" x14ac:dyDescent="0.25">
      <c r="A12" t="s">
        <v>161</v>
      </c>
      <c r="B12" s="15">
        <v>43084</v>
      </c>
      <c r="C12" t="s">
        <v>149</v>
      </c>
      <c r="D12" s="50">
        <v>1130</v>
      </c>
      <c r="E12" s="50" t="s">
        <v>207</v>
      </c>
      <c r="F12" s="53" t="s">
        <v>197</v>
      </c>
      <c r="J12" s="2" t="s">
        <v>150</v>
      </c>
      <c r="K12" s="4">
        <v>1070</v>
      </c>
      <c r="L12" s="4">
        <v>1180</v>
      </c>
    </row>
    <row r="13" spans="1:12" x14ac:dyDescent="0.25">
      <c r="A13" t="s">
        <v>162</v>
      </c>
      <c r="B13" s="15">
        <v>42970</v>
      </c>
      <c r="C13" t="s">
        <v>141</v>
      </c>
      <c r="D13" s="50">
        <v>1076</v>
      </c>
      <c r="E13" s="50" t="s">
        <v>207</v>
      </c>
      <c r="F13" s="53" t="s">
        <v>198</v>
      </c>
    </row>
    <row r="14" spans="1:12" x14ac:dyDescent="0.25">
      <c r="A14" t="s">
        <v>163</v>
      </c>
      <c r="B14" s="15">
        <v>42773</v>
      </c>
      <c r="C14" t="s">
        <v>146</v>
      </c>
      <c r="D14" s="50">
        <v>1126</v>
      </c>
      <c r="E14" s="50" t="s">
        <v>207</v>
      </c>
      <c r="F14" s="53" t="s">
        <v>199</v>
      </c>
    </row>
    <row r="15" spans="1:12" x14ac:dyDescent="0.25">
      <c r="A15" t="s">
        <v>164</v>
      </c>
      <c r="B15" s="15">
        <v>42914</v>
      </c>
      <c r="C15" t="s">
        <v>149</v>
      </c>
      <c r="D15" s="50">
        <v>1192</v>
      </c>
      <c r="E15" s="50" t="s">
        <v>207</v>
      </c>
      <c r="F15" s="53" t="s">
        <v>200</v>
      </c>
    </row>
    <row r="16" spans="1:12" x14ac:dyDescent="0.25">
      <c r="A16" t="s">
        <v>165</v>
      </c>
      <c r="B16" s="15">
        <v>42821</v>
      </c>
      <c r="C16" t="s">
        <v>150</v>
      </c>
      <c r="D16" s="50">
        <v>1058</v>
      </c>
      <c r="E16" s="50" t="s">
        <v>207</v>
      </c>
      <c r="F16" s="53" t="s">
        <v>201</v>
      </c>
    </row>
    <row r="17" spans="1:6" x14ac:dyDescent="0.25">
      <c r="A17" t="s">
        <v>166</v>
      </c>
      <c r="B17" s="15">
        <v>42775</v>
      </c>
      <c r="C17" t="s">
        <v>146</v>
      </c>
      <c r="D17" s="50">
        <v>1190</v>
      </c>
      <c r="E17" s="50" t="s">
        <v>207</v>
      </c>
      <c r="F17" s="53" t="s">
        <v>202</v>
      </c>
    </row>
    <row r="18" spans="1:6" x14ac:dyDescent="0.25">
      <c r="A18" t="s">
        <v>167</v>
      </c>
      <c r="B18" s="15">
        <v>42762</v>
      </c>
      <c r="C18" t="s">
        <v>148</v>
      </c>
      <c r="D18" s="50">
        <v>1198</v>
      </c>
      <c r="E18" s="50" t="s">
        <v>207</v>
      </c>
      <c r="F18" s="53" t="s">
        <v>203</v>
      </c>
    </row>
    <row r="19" spans="1:6" x14ac:dyDescent="0.25">
      <c r="A19" t="s">
        <v>168</v>
      </c>
      <c r="B19" s="15">
        <v>42741</v>
      </c>
      <c r="C19" t="s">
        <v>145</v>
      </c>
      <c r="D19" s="50">
        <v>1082</v>
      </c>
      <c r="E19" s="50" t="s">
        <v>207</v>
      </c>
      <c r="F19" s="53" t="s">
        <v>204</v>
      </c>
    </row>
    <row r="20" spans="1:6" x14ac:dyDescent="0.25">
      <c r="A20" t="s">
        <v>169</v>
      </c>
      <c r="B20" s="15">
        <v>42785</v>
      </c>
      <c r="C20" t="s">
        <v>147</v>
      </c>
      <c r="D20" s="50">
        <v>1158</v>
      </c>
      <c r="E20" s="50" t="s">
        <v>207</v>
      </c>
      <c r="F20" s="53" t="s">
        <v>205</v>
      </c>
    </row>
    <row r="21" spans="1:6" x14ac:dyDescent="0.25">
      <c r="A21" t="s">
        <v>170</v>
      </c>
      <c r="B21" s="15">
        <v>42851</v>
      </c>
      <c r="C21" t="s">
        <v>141</v>
      </c>
      <c r="D21" s="50">
        <v>1070</v>
      </c>
      <c r="E21" s="50" t="s">
        <v>207</v>
      </c>
      <c r="F21" s="53" t="s">
        <v>206</v>
      </c>
    </row>
  </sheetData>
  <mergeCells count="1">
    <mergeCell ref="J1:L1"/>
  </mergeCells>
  <phoneticPr fontId="11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68665-A900-4558-A799-DA23389F94C9}">
  <dimension ref="A1:S23"/>
  <sheetViews>
    <sheetView showGridLines="0" workbookViewId="0">
      <selection activeCell="C9" sqref="C9"/>
    </sheetView>
  </sheetViews>
  <sheetFormatPr defaultRowHeight="15" x14ac:dyDescent="0.25"/>
  <cols>
    <col min="7" max="7" width="18.7109375" bestFit="1" customWidth="1"/>
    <col min="8" max="8" width="10.7109375" bestFit="1" customWidth="1"/>
    <col min="14" max="14" width="16.28515625" customWidth="1"/>
  </cols>
  <sheetData>
    <row r="1" spans="1:19" x14ac:dyDescent="0.25">
      <c r="E1" s="35"/>
      <c r="F1" s="35"/>
      <c r="G1" s="35"/>
      <c r="H1" s="35"/>
      <c r="I1" s="35"/>
      <c r="J1" s="35"/>
      <c r="K1" s="35"/>
    </row>
    <row r="2" spans="1:19" ht="15" customHeight="1" x14ac:dyDescent="0.25">
      <c r="E2" s="35"/>
      <c r="F2" s="67" t="s">
        <v>176</v>
      </c>
      <c r="G2" s="68"/>
      <c r="H2" s="69" t="s">
        <v>177</v>
      </c>
      <c r="I2" s="69"/>
      <c r="J2" s="69"/>
      <c r="K2" s="69"/>
      <c r="M2" s="70" t="s">
        <v>178</v>
      </c>
      <c r="N2" s="70"/>
      <c r="O2" s="70"/>
      <c r="P2" s="70"/>
    </row>
    <row r="3" spans="1:19" ht="15" customHeight="1" x14ac:dyDescent="0.25">
      <c r="E3" s="35"/>
      <c r="F3" s="68"/>
      <c r="G3" s="68"/>
      <c r="H3" s="69"/>
      <c r="I3" s="69"/>
      <c r="J3" s="69"/>
      <c r="K3" s="69"/>
      <c r="M3" s="70"/>
      <c r="N3" s="70"/>
      <c r="O3" s="70"/>
      <c r="P3" s="70"/>
    </row>
    <row r="4" spans="1:19" ht="15" customHeight="1" x14ac:dyDescent="0.25">
      <c r="E4" s="35"/>
      <c r="F4" s="68"/>
      <c r="G4" s="68"/>
      <c r="H4" s="69"/>
      <c r="I4" s="69"/>
      <c r="J4" s="69"/>
      <c r="K4" s="69"/>
      <c r="M4" s="70"/>
      <c r="N4" s="70"/>
      <c r="O4" s="70"/>
      <c r="P4" s="70"/>
    </row>
    <row r="5" spans="1:19" x14ac:dyDescent="0.25">
      <c r="E5" s="35"/>
      <c r="F5" s="35"/>
      <c r="G5" s="35"/>
      <c r="H5" s="35"/>
      <c r="I5" s="35"/>
      <c r="J5" s="35"/>
      <c r="K5" s="35"/>
    </row>
    <row r="6" spans="1:19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x14ac:dyDescent="0.25">
      <c r="A7" s="35"/>
      <c r="B7" s="35"/>
      <c r="C7" s="54"/>
      <c r="D7" s="54"/>
      <c r="E7" s="54"/>
      <c r="F7" s="54"/>
      <c r="G7" s="54"/>
      <c r="H7" s="54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ht="21" x14ac:dyDescent="0.35">
      <c r="A8" s="35"/>
      <c r="B8" s="35"/>
      <c r="C8" s="54"/>
      <c r="D8" s="77" t="s">
        <v>171</v>
      </c>
      <c r="E8" s="77"/>
      <c r="F8" s="77"/>
      <c r="G8" s="77"/>
      <c r="H8" s="54"/>
      <c r="I8" s="35"/>
      <c r="J8" s="35"/>
      <c r="K8" s="77" t="s">
        <v>171</v>
      </c>
      <c r="L8" s="77"/>
      <c r="M8" s="77"/>
      <c r="N8" s="77"/>
      <c r="O8" s="35"/>
      <c r="P8" s="35"/>
      <c r="Q8" s="35"/>
      <c r="R8" s="35"/>
      <c r="S8" s="35"/>
    </row>
    <row r="9" spans="1:19" x14ac:dyDescent="0.25">
      <c r="A9" s="35"/>
      <c r="B9" s="35"/>
      <c r="C9" s="54"/>
      <c r="D9" s="54"/>
      <c r="E9" s="54"/>
      <c r="F9" s="54"/>
      <c r="G9" s="54"/>
      <c r="H9" s="54"/>
      <c r="I9" s="35"/>
      <c r="J9" s="35"/>
      <c r="K9" s="54"/>
      <c r="L9" s="54"/>
      <c r="M9" s="54"/>
      <c r="N9" s="54"/>
      <c r="O9" s="35"/>
      <c r="P9" s="35"/>
      <c r="Q9" s="35"/>
      <c r="R9" s="35"/>
      <c r="S9" s="35"/>
    </row>
    <row r="10" spans="1:19" ht="18.75" x14ac:dyDescent="0.3">
      <c r="A10" s="35"/>
      <c r="B10" s="35"/>
      <c r="C10" s="54"/>
      <c r="D10" s="75" t="s">
        <v>135</v>
      </c>
      <c r="E10" s="75"/>
      <c r="F10" s="55"/>
      <c r="G10" s="56" t="s">
        <v>151</v>
      </c>
      <c r="H10" s="54"/>
      <c r="I10" s="35"/>
      <c r="J10" s="35"/>
      <c r="K10" s="75" t="s">
        <v>135</v>
      </c>
      <c r="L10" s="75"/>
      <c r="M10" s="55"/>
      <c r="N10" s="56" t="s">
        <v>152</v>
      </c>
      <c r="O10" s="35"/>
      <c r="P10" s="35"/>
      <c r="Q10" s="35"/>
      <c r="R10" s="35"/>
      <c r="S10" s="35"/>
    </row>
    <row r="11" spans="1:19" ht="18.75" x14ac:dyDescent="0.3">
      <c r="A11" s="35"/>
      <c r="B11" s="35"/>
      <c r="C11" s="54"/>
      <c r="D11" s="76"/>
      <c r="E11" s="76"/>
      <c r="F11" s="55"/>
      <c r="G11" s="57" t="s">
        <v>136</v>
      </c>
      <c r="H11" s="54"/>
      <c r="I11" s="35"/>
      <c r="J11" s="35"/>
      <c r="K11" s="76"/>
      <c r="L11" s="76"/>
      <c r="M11" s="55"/>
      <c r="N11" s="57" t="s">
        <v>136</v>
      </c>
      <c r="O11" s="35"/>
      <c r="P11" s="35"/>
      <c r="Q11" s="35"/>
      <c r="R11" s="35"/>
      <c r="S11" s="35"/>
    </row>
    <row r="12" spans="1:19" ht="18.75" x14ac:dyDescent="0.3">
      <c r="A12" s="35"/>
      <c r="B12" s="35"/>
      <c r="C12" s="54"/>
      <c r="D12" s="75" t="s">
        <v>136</v>
      </c>
      <c r="E12" s="75"/>
      <c r="F12" s="55"/>
      <c r="G12" s="58" t="str">
        <f>VLOOKUP(G10,'Tests Result #8 '!$A$1:$F$21,3,0)</f>
        <v>Type#240</v>
      </c>
      <c r="H12" s="54"/>
      <c r="I12" s="35"/>
      <c r="J12" s="35"/>
      <c r="K12" s="75" t="s">
        <v>136</v>
      </c>
      <c r="L12" s="75"/>
      <c r="M12" s="55"/>
      <c r="N12" s="58"/>
      <c r="O12" s="35"/>
      <c r="P12" s="35"/>
      <c r="Q12" s="35"/>
      <c r="R12" s="35"/>
      <c r="S12" s="35"/>
    </row>
    <row r="13" spans="1:19" ht="18.75" x14ac:dyDescent="0.3">
      <c r="A13" s="35"/>
      <c r="B13" s="35"/>
      <c r="C13" s="54"/>
      <c r="D13" s="76"/>
      <c r="E13" s="76"/>
      <c r="F13" s="55"/>
      <c r="G13" s="55"/>
      <c r="H13" s="54"/>
      <c r="I13" s="35"/>
      <c r="J13" s="35"/>
      <c r="K13" s="76"/>
      <c r="L13" s="76"/>
      <c r="M13" s="55"/>
      <c r="N13" s="55"/>
      <c r="O13" s="35"/>
      <c r="P13" s="35"/>
      <c r="Q13" s="35"/>
      <c r="R13" s="35"/>
      <c r="S13" s="35"/>
    </row>
    <row r="14" spans="1:19" ht="18.75" x14ac:dyDescent="0.3">
      <c r="A14" s="35"/>
      <c r="B14" s="35"/>
      <c r="C14" s="54"/>
      <c r="D14" s="75" t="s">
        <v>172</v>
      </c>
      <c r="E14" s="75"/>
      <c r="F14" s="55"/>
      <c r="G14" s="59">
        <f>VLOOKUP(G10,'Tests Result #8 '!$A$1:$F$21,4,0)</f>
        <v>1237</v>
      </c>
      <c r="H14" s="54"/>
      <c r="I14" s="35"/>
      <c r="J14" s="35"/>
      <c r="K14" s="75" t="s">
        <v>172</v>
      </c>
      <c r="L14" s="75"/>
      <c r="M14" s="55"/>
      <c r="N14" s="59"/>
      <c r="O14" s="35"/>
      <c r="P14" s="35"/>
      <c r="Q14" s="35"/>
      <c r="R14" s="35"/>
      <c r="S14" s="35"/>
    </row>
    <row r="15" spans="1:19" ht="18.75" x14ac:dyDescent="0.3">
      <c r="A15" s="35"/>
      <c r="B15" s="35"/>
      <c r="C15" s="54"/>
      <c r="D15" s="76"/>
      <c r="E15" s="76"/>
      <c r="F15" s="55"/>
      <c r="G15" s="60"/>
      <c r="H15" s="54"/>
      <c r="I15" s="35"/>
      <c r="J15" s="35"/>
      <c r="K15" s="76"/>
      <c r="L15" s="76"/>
      <c r="M15" s="55"/>
      <c r="N15" s="60"/>
      <c r="O15" s="35"/>
      <c r="P15" s="35"/>
      <c r="Q15" s="35"/>
      <c r="R15" s="35"/>
      <c r="S15" s="35"/>
    </row>
    <row r="16" spans="1:19" ht="18.75" x14ac:dyDescent="0.3">
      <c r="A16" s="35"/>
      <c r="B16" s="35"/>
      <c r="C16" s="54"/>
      <c r="D16" s="75" t="s">
        <v>173</v>
      </c>
      <c r="E16" s="75"/>
      <c r="F16" s="55"/>
      <c r="G16" s="59">
        <f>VLOOKUP(G12,'Tests Result #8 '!$J$2:$L$12,3,0)</f>
        <v>1220</v>
      </c>
      <c r="H16" s="54"/>
      <c r="I16" s="35"/>
      <c r="J16" s="35"/>
      <c r="K16" s="75" t="s">
        <v>173</v>
      </c>
      <c r="L16" s="75"/>
      <c r="M16" s="55"/>
      <c r="N16" s="59"/>
      <c r="O16" s="35"/>
      <c r="P16" s="35"/>
      <c r="Q16" s="35"/>
      <c r="R16" s="35"/>
      <c r="S16" s="35"/>
    </row>
    <row r="17" spans="1:19" ht="18.75" x14ac:dyDescent="0.3">
      <c r="A17" s="35"/>
      <c r="B17" s="35"/>
      <c r="C17" s="54"/>
      <c r="D17" s="76"/>
      <c r="E17" s="76"/>
      <c r="F17" s="55"/>
      <c r="G17" s="55"/>
      <c r="H17" s="54"/>
      <c r="I17" s="35"/>
      <c r="J17" s="35"/>
      <c r="K17" s="76"/>
      <c r="L17" s="76"/>
      <c r="M17" s="55"/>
      <c r="N17" s="55"/>
      <c r="O17" s="35"/>
      <c r="P17" s="35"/>
      <c r="Q17" s="35"/>
      <c r="R17" s="35"/>
      <c r="S17" s="35"/>
    </row>
    <row r="18" spans="1:19" ht="18.75" x14ac:dyDescent="0.3">
      <c r="A18" s="35"/>
      <c r="B18" s="35"/>
      <c r="C18" s="54"/>
      <c r="D18" s="75" t="s">
        <v>174</v>
      </c>
      <c r="E18" s="75"/>
      <c r="F18" s="55"/>
      <c r="G18" s="61">
        <f>VLOOKUP(G12,'Tests Result #8 '!$J$2:$L$12,2,0)</f>
        <v>1050</v>
      </c>
      <c r="H18" s="54"/>
      <c r="I18" s="35"/>
      <c r="J18" s="35"/>
      <c r="K18" s="75" t="s">
        <v>174</v>
      </c>
      <c r="L18" s="75"/>
      <c r="M18" s="55"/>
      <c r="N18" s="61"/>
      <c r="O18" s="35"/>
      <c r="P18" s="35"/>
      <c r="Q18" s="35"/>
      <c r="R18" s="35"/>
      <c r="S18" s="35"/>
    </row>
    <row r="19" spans="1:19" ht="18.75" x14ac:dyDescent="0.3">
      <c r="A19" s="35"/>
      <c r="B19" s="35"/>
      <c r="C19" s="54"/>
      <c r="D19" s="76"/>
      <c r="E19" s="76"/>
      <c r="F19" s="55"/>
      <c r="G19" s="55"/>
      <c r="H19" s="54"/>
      <c r="I19" s="35"/>
      <c r="J19" s="35"/>
      <c r="K19" s="76"/>
      <c r="L19" s="76"/>
      <c r="M19" s="55"/>
      <c r="N19" s="55"/>
      <c r="O19" s="35"/>
      <c r="P19" s="35"/>
      <c r="Q19" s="35"/>
      <c r="R19" s="35"/>
      <c r="S19" s="35"/>
    </row>
    <row r="20" spans="1:19" ht="18.75" x14ac:dyDescent="0.3">
      <c r="A20" s="35"/>
      <c r="B20" s="35"/>
      <c r="C20" s="54"/>
      <c r="D20" s="75" t="s">
        <v>137</v>
      </c>
      <c r="E20" s="75"/>
      <c r="F20" s="55"/>
      <c r="G20" s="62" t="str">
        <f>HYPERLINK(VLOOKUP(G10,'Tests Result #8 '!$A$2:$F$21,5,0),VLOOKUP(G10,'Tests Result #8 '!$A$2:$F$21,6,0))</f>
        <v>PDF.File-ID120</v>
      </c>
      <c r="H20" s="54"/>
      <c r="I20" s="35"/>
      <c r="J20" s="35"/>
      <c r="K20" s="75" t="s">
        <v>137</v>
      </c>
      <c r="L20" s="75"/>
      <c r="M20" s="55"/>
      <c r="N20" s="63"/>
      <c r="O20" s="35"/>
      <c r="P20" s="35"/>
      <c r="Q20" s="35"/>
      <c r="R20" s="35"/>
      <c r="S20" s="35"/>
    </row>
    <row r="21" spans="1:19" x14ac:dyDescent="0.25">
      <c r="A21" s="35"/>
      <c r="B21" s="35"/>
      <c r="C21" s="54"/>
      <c r="D21" s="54"/>
      <c r="E21" s="54"/>
      <c r="F21" s="54"/>
      <c r="G21" s="54"/>
      <c r="H21" s="54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19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</sheetData>
  <sheetProtection algorithmName="SHA-512" hashValue="CVxu8g2OaVlevICh+2e6gvXTvH3JuxmAgrgPWZWk6HDqpmse/pLUSdlyjTxa7QSaqBSg3y6NncgRzpx9WrYPCA==" saltValue="/KC9SBZH1PKLZd1tfLHSOA==" spinCount="100000" sheet="1" objects="1" scenarios="1" formatCells="0" selectLockedCells="1"/>
  <mergeCells count="27">
    <mergeCell ref="K17:L17"/>
    <mergeCell ref="K18:L18"/>
    <mergeCell ref="K19:L19"/>
    <mergeCell ref="K20:L20"/>
    <mergeCell ref="F2:G4"/>
    <mergeCell ref="H2:K4"/>
    <mergeCell ref="M2:P4"/>
    <mergeCell ref="D8:G8"/>
    <mergeCell ref="D16:E16"/>
    <mergeCell ref="K8:N8"/>
    <mergeCell ref="K10:L10"/>
    <mergeCell ref="K11:L11"/>
    <mergeCell ref="K12:L12"/>
    <mergeCell ref="K13:L13"/>
    <mergeCell ref="K14:L14"/>
    <mergeCell ref="K15:L15"/>
    <mergeCell ref="K16:L16"/>
    <mergeCell ref="D18:E18"/>
    <mergeCell ref="D20:E20"/>
    <mergeCell ref="D10:E10"/>
    <mergeCell ref="D11:E11"/>
    <mergeCell ref="D12:E12"/>
    <mergeCell ref="D13:E13"/>
    <mergeCell ref="D14:E14"/>
    <mergeCell ref="D15:E15"/>
    <mergeCell ref="D17:E17"/>
    <mergeCell ref="D19:E19"/>
  </mergeCells>
  <conditionalFormatting sqref="D16:E16">
    <cfRule type="expression" dxfId="3" priority="4">
      <formula>$G$14&gt;$G$16</formula>
    </cfRule>
  </conditionalFormatting>
  <conditionalFormatting sqref="D18:E18">
    <cfRule type="expression" dxfId="2" priority="3">
      <formula>$G$14&lt;$G$18</formula>
    </cfRule>
  </conditionalFormatting>
  <conditionalFormatting sqref="G14">
    <cfRule type="cellIs" dxfId="1" priority="1" operator="lessThan">
      <formula>$G$18</formula>
    </cfRule>
    <cfRule type="cellIs" dxfId="0" priority="2" operator="greaterThan">
      <formula>$G$16</formula>
    </cfRule>
  </conditionalFormatting>
  <hyperlinks>
    <hyperlink ref="F2" r:id="rId1" xr:uid="{5CF23C1F-097F-48DC-B586-8BDDBBF0B865}"/>
    <hyperlink ref="H2" r:id="rId2" display="Excel-iT's Linkedin Company Page" xr:uid="{3D91026F-8498-4BC1-909E-3E35AF6CD9F2}"/>
  </hyperlinks>
  <pageMargins left="0.7" right="0.7" top="0.75" bottom="0.75" header="0.3" footer="0.3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AAC4F0-E939-45ED-8C33-E3A1993E901A}">
          <x14:formula1>
            <xm:f>'Tests Result #8 '!$A$2:$A$21</xm:f>
          </x14:formula1>
          <xm:sqref>G10 N10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K H 9 E U R 0 M X g u k A A A A 9 Q A A A B I A H A B D b 2 5 m a W c v U G F j a 2 F n Z S 5 4 b W w g o h g A K K A U A A A A A A A A A A A A A A A A A A A A A A A A A A A A h Y 9 B D o I w F E S v Q r q n R d R I y K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M a L e l q M U 4 C N n m Q a f z y c G R P + m P C u q 9 t 3 y m u 0 N / l w C Y J 7 H 2 B P w B Q S w M E F A A C A A g A K H 9 E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h / R F E o i k e 4 D g A A A B E A A A A T A B w A R m 9 y b X V s Y X M v U 2 V j d G l v b j E u b S C i G A A o o B Q A A A A A A A A A A A A A A A A A A A A A A A A A A A A r T k 0 u y c z P U w i G 0 I b W A F B L A Q I t A B Q A A g A I A C h / R F E d D F 4 L p A A A A P U A A A A S A A A A A A A A A A A A A A A A A A A A A A B D b 2 5 m a W c v U G F j a 2 F n Z S 5 4 b W x Q S w E C L Q A U A A I A C A A o f 0 R R D 8 r p q 6 Q A A A D p A A A A E w A A A A A A A A A A A A A A A A D w A A A A W 0 N v b n R l b n R f V H l w Z X N d L n h t b F B L A Q I t A B Q A A g A I A C h / R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r 5 T 4 F y 6 v 7 Q a B X j a H N 3 L M t A A A A A A I A A A A A A B B m A A A A A Q A A I A A A A H 5 S s + B O E X O Y l y q 2 W 4 p V I C L N a H x R A s F Z Y 8 J C r Y O R 0 7 N y A A A A A A 6 A A A A A A g A A I A A A A H k u I x l G k s W 7 o k C P 8 U P 0 G P Y d C y 7 r 9 e F r r Y t G T 4 J F S 3 k Y U A A A A E s + M Y m 8 c G U T L e F 4 w X 8 R A p q F C H 5 y k z I Y R F y V C p S E 1 Y / W N 8 G e d k h e c A l B x J c U a 9 j m S B 1 e Y k R k 4 x l Y T d B L + 9 2 H a e V 1 R m l 7 I Z 5 x 3 J K K H W f G K x Z A Q A A A A L D H R Y L 6 r x f 9 z k 0 s y Y x f A c c J R g g k k E L H 6 B u V 0 M x 6 3 p 1 F S e F 4 V D m f z O S H 4 l w z a k E t Y M i 7 m l K W Y b L 8 R H 5 x H L g q U J M = < / D a t a M a s h u p > 
</file>

<file path=customXml/itemProps1.xml><?xml version="1.0" encoding="utf-8"?>
<ds:datastoreItem xmlns:ds="http://schemas.openxmlformats.org/officeDocument/2006/customXml" ds:itemID="{42A358D2-84BB-40AD-9905-CC0C8822E40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10</vt:i4>
      </vt:variant>
    </vt:vector>
  </HeadingPairs>
  <TitlesOfParts>
    <vt:vector size="10" baseType="lpstr">
      <vt:lpstr>Vlookup - Invoice #1</vt:lpstr>
      <vt:lpstr>Vlookup - Invoice EX2 #2</vt:lpstr>
      <vt:lpstr>Crosscheck #3</vt:lpstr>
      <vt:lpstr>Crosscheck EX2 #4</vt:lpstr>
      <vt:lpstr>Commissions #5</vt:lpstr>
      <vt:lpstr>Exchange Rate #6</vt:lpstr>
      <vt:lpstr>Payment due date #7</vt:lpstr>
      <vt:lpstr>Tests Result #8 </vt:lpstr>
      <vt:lpstr>Test Information #9</vt:lpstr>
      <vt:lpstr>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Dudi</dc:creator>
  <cp:lastModifiedBy>David Davidovich</cp:lastModifiedBy>
  <dcterms:created xsi:type="dcterms:W3CDTF">2015-06-05T18:17:20Z</dcterms:created>
  <dcterms:modified xsi:type="dcterms:W3CDTF">2021-01-20T19:26:57Z</dcterms:modified>
</cp:coreProperties>
</file>